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4\R050106経営比較分析表の分析等について（依頼）\03_市町村より回答→ＨＰ掲載\10射水市\下水道（法適用）\"/>
    </mc:Choice>
  </mc:AlternateContent>
  <xr:revisionPtr revIDLastSave="0" documentId="13_ncr:1_{AF6E0830-6759-499B-8C79-855B67FF9055}" xr6:coauthVersionLast="36" xr6:coauthVersionMax="36" xr10:uidLastSave="{00000000-0000-0000-0000-000000000000}"/>
  <workbookProtection workbookAlgorithmName="SHA-512" workbookHashValue="5dS2SQblgh9TS5X6tKB0xIn/lUI1PiYbHzG6lPcmaZtRPo+m0LXT7/T+Gf1y8+Z8SMn8hccm5X6lCtAb+hpH8A==" workbookSaltValue="VJzD+/QV5eJCxrCAnF7rJ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L10" i="4"/>
  <c r="AD10" i="4"/>
  <c r="W10" i="4"/>
  <c r="P10" i="4"/>
  <c r="B10" i="4"/>
  <c r="BB8" i="4"/>
  <c r="AT8" i="4"/>
  <c r="W8" i="4"/>
  <c r="I8" i="4"/>
  <c r="B6" i="4"/>
</calcChain>
</file>

<file path=xl/sharedStrings.xml><?xml version="1.0" encoding="utf-8"?>
<sst xmlns="http://schemas.openxmlformats.org/spreadsheetml/2006/main" count="231" uniqueCount="116">
  <si>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</si>
  <si>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</si>
  <si>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</si>
  <si>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</si>
  <si>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</si>
  <si>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</si>
  <si>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</si>
  <si>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</si>
  <si>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</si>
  <si>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</si>
  <si>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</si>
  <si>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</si>
  <si>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</si>
  <si>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</si>
  <si>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</si>
  <si>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</si>
  <si>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</si>
  <si>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</si>
  <si>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</si>
  <si>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</si>
  <si>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</si>
  <si>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</si>
  <si>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</si>
  <si>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</si>
  <si>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</si>
  <si>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</si>
  <si>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</si>
  <si>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</si>
  <si>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</si>
  <si>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</si>
  <si>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</si>
  <si>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</si>
  <si>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</si>
  <si>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</si>
  <si>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</si>
  <si>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</si>
  <si>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</si>
  <si>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</si>
  <si>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</si>
  <si>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</si>
  <si>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</si>
  <si>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</si>
  <si>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</si>
  <si>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</si>
  <si>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</si>
  <si>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</si>
  <si>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</si>
  <si>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</si>
  <si>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</si>
  <si>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</si>
  <si>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</si>
  <si>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</si>
  <si>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</si>
  <si>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</si>
  <si>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</si>
  <si>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</si>
  <si>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</si>
  <si>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</si>
  <si>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</si>
  <si>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</si>
  <si>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</si>
  <si>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</si>
  <si>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</si>
  <si>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</si>
  <si>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</si>
  <si>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</si>
  <si>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</si>
  <si>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</si>
  <si>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</si>
  <si>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</si>
  <si>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</si>
  <si>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</si>
  <si>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</si>
  <si>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</si>
  <si>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</si>
  <si>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</si>
  <si>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</si>
  <si>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</si>
  <si>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</si>
  <si>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</si>
  <si>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</si>
  <si>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</si>
  <si>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</si>
  <si>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</si>
  <si>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</si>
  <si>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</si>
  <si>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</si>
  <si>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</si>
  <si>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</si>
  <si>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</si>
  <si>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</si>
  <si>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</si>
  <si>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</si>
  <si>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</si>
  <si>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</si>
  <si>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</si>
  <si>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射水市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</si>
  <si>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</si>
  <si>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</si>
  <si>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</si>
  <si>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</si>
  <si>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</si>
  <si>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</si>
  <si>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</si>
  <si>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</si>
  <si>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</si>
  <si>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</si>
  <si>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</si>
  <si>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</si>
  <si>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</si>
  <si>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</si>
  <si>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</si>
  <si>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</si>
  <si>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・有形固定資産減価償却率は前年度よりも増加しており、老朽化が進行している。今後耐用年数を迎える資産が多く、計画的に更新投資を行う必要がある。
・管渠老朽化率は耐用年数を経過した管渠がないため、ゼロである。今後の更新にあたっては、人口動態や処理水量の推移を踏まえ、計画を立てる必要がある。
・管渠改善率は耐用年数を経過した管渠がないため、ゼロである。今後は管渠の老朽化に併せ、計画的な更新を行っていく必要がある。   </t>
    <phoneticPr fontId="4"/>
  </si>
  <si>
    <t>・現状は利益を計上し、資金収支も図れているが、今後は人口減少や節水意識の向上等により、使用料収入の増加は見込めない。浄化槽や汲み取り世帯に対して地道に接続促進を進め、使用料収入の確保に努めることが必要である。
・経営戦略の策定状況（策定済）</t>
    <phoneticPr fontId="4"/>
  </si>
  <si>
    <t>・経常収支比率は、100%以上となっているが、維持管理コスト等の増加によって昨年度を下回った。
・累積欠損金比率については、累積欠損金が生じていないためゼロである。
・流動比率は100パーセントを下回っているが、1年以内に償還すべき企業債償還金の原資は、翌年度の収入で賄われており、資金不足は生じていない。
・企業債残高対事業規模比率は、前年度よりも改善している。今後も企業債残高の減少により、この傾向が続くものと考えられる。
・経費回収率は、ほぼ横ばいである。依然として使用料収入で賄えない経費があるため、節減に努める必要がある。
・汚水処理原価は、ほぼ横ばいである。しかし今後は更新投資を行っていくことで、汚水処理費が増加することが考えられる。
・施設利用率は、ほぼ横ばいである。今後も節水等による有収水量の減少が考えられ、これを踏まえて更新投資を検討する必要がある。
・水洗化率は前年度よりも向上している。今後も接続促進に努める必要がある。</t>
    <rPh sb="13" eb="15">
      <t>イジョウ</t>
    </rPh>
    <rPh sb="23" eb="27">
      <t>イジカンリ</t>
    </rPh>
    <rPh sb="30" eb="31">
      <t>トウ</t>
    </rPh>
    <rPh sb="32" eb="34">
      <t>ゾウカ</t>
    </rPh>
    <rPh sb="38" eb="41">
      <t>サクネンド</t>
    </rPh>
    <rPh sb="42" eb="44">
      <t>シタマワ</t>
    </rPh>
    <rPh sb="224" eb="225">
      <t>ヨコ</t>
    </rPh>
    <rPh sb="278" eb="279">
      <t>ヨコ</t>
    </rPh>
    <rPh sb="335" eb="336">
      <t>ヨコ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</si>
</sst>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D-41D9-B922-2F8C7B4E8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0.04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8D-41D9-B922-2F8C7B4E8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82.36</c:v>
                </c:pt>
                <c:pt idx="1">
                  <c:v>76.5</c:v>
                </c:pt>
                <c:pt idx="2">
                  <c:v>75.81</c:v>
                </c:pt>
                <c:pt idx="3">
                  <c:v>78.83</c:v>
                </c:pt>
                <c:pt idx="4">
                  <c:v>78.06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5-45DB-A3B4-A923B8B3A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56.72</c:v>
                </c:pt>
                <c:pt idx="2">
                  <c:v>54.06</c:v>
                </c:pt>
                <c:pt idx="3">
                  <c:v>55.26</c:v>
                </c:pt>
                <c:pt idx="4">
                  <c:v>54.54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5-45DB-A3B4-A923B8B3A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97.22</c:v>
                </c:pt>
                <c:pt idx="1">
                  <c:v>97.34</c:v>
                </c:pt>
                <c:pt idx="2">
                  <c:v>97.61</c:v>
                </c:pt>
                <c:pt idx="3">
                  <c:v>97.81</c:v>
                </c:pt>
                <c:pt idx="4">
                  <c:v>97.87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8-445E-907F-3EA54EE67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90.04</c:v>
                </c:pt>
                <c:pt idx="2">
                  <c:v>90.11</c:v>
                </c:pt>
                <c:pt idx="3">
                  <c:v>90.52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8-445E-907F-3EA54EE67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112.04</c:v>
                </c:pt>
                <c:pt idx="1">
                  <c:v>110.99</c:v>
                </c:pt>
                <c:pt idx="2">
                  <c:v>113.74</c:v>
                </c:pt>
                <c:pt idx="3">
                  <c:v>117.85</c:v>
                </c:pt>
                <c:pt idx="4">
                  <c:v>113.83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CCE-A807-3B99B835A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100.95</c:v>
                </c:pt>
                <c:pt idx="1">
                  <c:v>101.27</c:v>
                </c:pt>
                <c:pt idx="2">
                  <c:v>101.91</c:v>
                </c:pt>
                <c:pt idx="3">
                  <c:v>103.09</c:v>
                </c:pt>
                <c:pt idx="4">
                  <c:v>102.11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9C-4CCE-A807-3B99B835A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19.82</c:v>
                </c:pt>
                <c:pt idx="1">
                  <c:v>22.16</c:v>
                </c:pt>
                <c:pt idx="2">
                  <c:v>24.9</c:v>
                </c:pt>
                <c:pt idx="3">
                  <c:v>27.56</c:v>
                </c:pt>
                <c:pt idx="4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0F-46C2-9AB4-EACB510BB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24.87</c:v>
                </c:pt>
                <c:pt idx="1">
                  <c:v>24.32</c:v>
                </c:pt>
                <c:pt idx="2">
                  <c:v>28.19</c:v>
                </c:pt>
                <c:pt idx="3">
                  <c:v>24.8</c:v>
                </c:pt>
                <c:pt idx="4">
                  <c:v>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F-46C2-9AB4-EACB510BB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C-4EA9-940F-1D351F22B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C-4EA9-940F-1D351F22B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B-4D9C-AC53-31004AE47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224.04</c:v>
                </c:pt>
                <c:pt idx="1">
                  <c:v>137.09</c:v>
                </c:pt>
                <c:pt idx="2">
                  <c:v>127.98</c:v>
                </c:pt>
                <c:pt idx="3">
                  <c:v>101.24</c:v>
                </c:pt>
                <c:pt idx="4">
                  <c:v>124.9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3B-4D9C-AC53-31004AE47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20.48</c:v>
                </c:pt>
                <c:pt idx="1">
                  <c:v>12.08</c:v>
                </c:pt>
                <c:pt idx="2">
                  <c:v>14.7</c:v>
                </c:pt>
                <c:pt idx="3">
                  <c:v>16.59</c:v>
                </c:pt>
                <c:pt idx="4">
                  <c:v>17.829999999999998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B-42D5-9B30-E9EE3A2AC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29.91</c:v>
                </c:pt>
                <c:pt idx="1">
                  <c:v>43.5</c:v>
                </c:pt>
                <c:pt idx="2">
                  <c:v>44.14</c:v>
                </c:pt>
                <c:pt idx="3">
                  <c:v>37.24</c:v>
                </c:pt>
                <c:pt idx="4">
                  <c:v>33.58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B-42D5-9B30-E9EE3A2AC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409.93</c:v>
                </c:pt>
                <c:pt idx="1">
                  <c:v>382.13</c:v>
                </c:pt>
                <c:pt idx="2">
                  <c:v>334.77</c:v>
                </c:pt>
                <c:pt idx="3">
                  <c:v>281.64</c:v>
                </c:pt>
                <c:pt idx="4">
                  <c:v>244.75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C-4774-8A46-DB8DD0D6E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654.91999999999996</c:v>
                </c:pt>
                <c:pt idx="2">
                  <c:v>654.71</c:v>
                </c:pt>
                <c:pt idx="3">
                  <c:v>783.8</c:v>
                </c:pt>
                <c:pt idx="4">
                  <c:v>778.81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C-4774-8A46-DB8DD0D6E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97.75</c:v>
                </c:pt>
                <c:pt idx="1">
                  <c:v>96.29</c:v>
                </c:pt>
                <c:pt idx="2">
                  <c:v>98.76</c:v>
                </c:pt>
                <c:pt idx="3">
                  <c:v>99.15</c:v>
                </c:pt>
                <c:pt idx="4">
                  <c:v>98.71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E-49DD-8123-19122F8C7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65.39</c:v>
                </c:pt>
                <c:pt idx="2">
                  <c:v>65.37</c:v>
                </c:pt>
                <c:pt idx="3">
                  <c:v>68.11</c:v>
                </c:pt>
                <c:pt idx="4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E-49DD-8123-19122F8C7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152.93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B-45F7-8540-9CBFA65D4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230.88</c:v>
                </c:pt>
                <c:pt idx="2">
                  <c:v>228.99</c:v>
                </c:pt>
                <c:pt idx="3">
                  <c:v>222.41</c:v>
                </c:pt>
                <c:pt idx="4">
                  <c:v>228.21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B-45F7-8540-9CBFA65D4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10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富山県　射水市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91780</v>
      </c>
      <c r="AM8" s="42"/>
      <c r="AN8" s="42"/>
      <c r="AO8" s="42"/>
      <c r="AP8" s="42"/>
      <c r="AQ8" s="42"/>
      <c r="AR8" s="42"/>
      <c r="AS8" s="42"/>
      <c r="AT8" s="35">
        <f>データ!T6</f>
        <v>109.44</v>
      </c>
      <c r="AU8" s="35"/>
      <c r="AV8" s="35"/>
      <c r="AW8" s="35"/>
      <c r="AX8" s="35"/>
      <c r="AY8" s="35"/>
      <c r="AZ8" s="35"/>
      <c r="BA8" s="35"/>
      <c r="BB8" s="35">
        <f>データ!U6</f>
        <v>838.63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87.63</v>
      </c>
      <c r="J10" s="35"/>
      <c r="K10" s="35"/>
      <c r="L10" s="35"/>
      <c r="M10" s="35"/>
      <c r="N10" s="35"/>
      <c r="O10" s="35"/>
      <c r="P10" s="35">
        <f>データ!P6</f>
        <v>10.61</v>
      </c>
      <c r="Q10" s="35"/>
      <c r="R10" s="35"/>
      <c r="S10" s="35"/>
      <c r="T10" s="35"/>
      <c r="U10" s="35"/>
      <c r="V10" s="35"/>
      <c r="W10" s="35">
        <f>データ!Q6</f>
        <v>79.319999999999993</v>
      </c>
      <c r="X10" s="35"/>
      <c r="Y10" s="35"/>
      <c r="Z10" s="35"/>
      <c r="AA10" s="35"/>
      <c r="AB10" s="35"/>
      <c r="AC10" s="35"/>
      <c r="AD10" s="42">
        <f>データ!R6</f>
        <v>3190</v>
      </c>
      <c r="AE10" s="42"/>
      <c r="AF10" s="42"/>
      <c r="AG10" s="42"/>
      <c r="AH10" s="42"/>
      <c r="AI10" s="42"/>
      <c r="AJ10" s="42"/>
      <c r="AK10" s="2"/>
      <c r="AL10" s="42">
        <f>データ!V6</f>
        <v>9707</v>
      </c>
      <c r="AM10" s="42"/>
      <c r="AN10" s="42"/>
      <c r="AO10" s="42"/>
      <c r="AP10" s="42"/>
      <c r="AQ10" s="42"/>
      <c r="AR10" s="42"/>
      <c r="AS10" s="42"/>
      <c r="AT10" s="35">
        <f>データ!W6</f>
        <v>4.32</v>
      </c>
      <c r="AU10" s="35"/>
      <c r="AV10" s="35"/>
      <c r="AW10" s="35"/>
      <c r="AX10" s="35"/>
      <c r="AY10" s="35"/>
      <c r="AZ10" s="35"/>
      <c r="BA10" s="35"/>
      <c r="BB10" s="35">
        <f>データ!X6</f>
        <v>2246.9899999999998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0" t="s">
        <v>115</v>
      </c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0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0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0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0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0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0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0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0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0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0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0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0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0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0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0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0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0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0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0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0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0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0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0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0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0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3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113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114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fCWstiaD/jH6Ork39bPgN32VsjFudjIzrbQQFOIyTq8Pm1t3qQHOzutnlz8i8NzegTUcpo00a4EJKwPbTVW5cQ==" saltValue="oXC9xb4NjH7u4rN84NKiE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162116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射水市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87.63</v>
      </c>
      <c r="P6" s="20">
        <f t="shared" si="3"/>
        <v>10.61</v>
      </c>
      <c r="Q6" s="20">
        <f t="shared" si="3"/>
        <v>79.319999999999993</v>
      </c>
      <c r="R6" s="20">
        <f t="shared" si="3"/>
        <v>3190</v>
      </c>
      <c r="S6" s="20">
        <f t="shared" si="3"/>
        <v>91780</v>
      </c>
      <c r="T6" s="20">
        <f t="shared" si="3"/>
        <v>109.44</v>
      </c>
      <c r="U6" s="20">
        <f t="shared" si="3"/>
        <v>838.63</v>
      </c>
      <c r="V6" s="20">
        <f t="shared" si="3"/>
        <v>9707</v>
      </c>
      <c r="W6" s="20">
        <f t="shared" si="3"/>
        <v>4.32</v>
      </c>
      <c r="X6" s="20">
        <f t="shared" si="3"/>
        <v>2246.9899999999998</v>
      </c>
      <c r="Y6" s="21">
        <f>IF(Y7="",NA(),Y7)</f>
        <v>112.04</v>
      </c>
      <c r="Z6" s="21">
        <f t="shared" ref="Z6:AH6" si="4">IF(Z7="",NA(),Z7)</f>
        <v>110.99</v>
      </c>
      <c r="AA6" s="21">
        <f t="shared" si="4"/>
        <v>113.74</v>
      </c>
      <c r="AB6" s="21">
        <f t="shared" si="4"/>
        <v>117.85</v>
      </c>
      <c r="AC6" s="21">
        <f t="shared" si="4"/>
        <v>113.83</v>
      </c>
      <c r="AD6" s="21">
        <f t="shared" si="4"/>
        <v>100.95</v>
      </c>
      <c r="AE6" s="21">
        <f t="shared" si="4"/>
        <v>101.27</v>
      </c>
      <c r="AF6" s="21">
        <f t="shared" si="4"/>
        <v>101.91</v>
      </c>
      <c r="AG6" s="21">
        <f t="shared" si="4"/>
        <v>103.09</v>
      </c>
      <c r="AH6" s="21">
        <f t="shared" si="4"/>
        <v>102.11</v>
      </c>
      <c r="AI6" s="20" t="str">
        <f>IF(AI7="","",IF(AI7="-","【-】","【"&amp;SUBSTITUTE(TEXT(AI7,"#,##0.00"),"-","△")&amp;"】"))</f>
        <v>【104.16】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224.04</v>
      </c>
      <c r="AP6" s="21">
        <f t="shared" si="5"/>
        <v>137.09</v>
      </c>
      <c r="AQ6" s="21">
        <f t="shared" si="5"/>
        <v>127.98</v>
      </c>
      <c r="AR6" s="21">
        <f t="shared" si="5"/>
        <v>101.24</v>
      </c>
      <c r="AS6" s="21">
        <f t="shared" si="5"/>
        <v>124.9</v>
      </c>
      <c r="AT6" s="20" t="str">
        <f>IF(AT7="","",IF(AT7="-","【-】","【"&amp;SUBSTITUTE(TEXT(AT7,"#,##0.00"),"-","△")&amp;"】"))</f>
        <v>【128.23】</v>
      </c>
      <c r="AU6" s="21">
        <f>IF(AU7="",NA(),AU7)</f>
        <v>20.48</v>
      </c>
      <c r="AV6" s="21">
        <f t="shared" ref="AV6:BD6" si="6">IF(AV7="",NA(),AV7)</f>
        <v>12.08</v>
      </c>
      <c r="AW6" s="21">
        <f t="shared" si="6"/>
        <v>14.7</v>
      </c>
      <c r="AX6" s="21">
        <f t="shared" si="6"/>
        <v>16.59</v>
      </c>
      <c r="AY6" s="21">
        <f t="shared" si="6"/>
        <v>17.829999999999998</v>
      </c>
      <c r="AZ6" s="21">
        <f t="shared" si="6"/>
        <v>29.91</v>
      </c>
      <c r="BA6" s="21">
        <f t="shared" si="6"/>
        <v>43.5</v>
      </c>
      <c r="BB6" s="21">
        <f t="shared" si="6"/>
        <v>44.14</v>
      </c>
      <c r="BC6" s="21">
        <f t="shared" si="6"/>
        <v>37.24</v>
      </c>
      <c r="BD6" s="21">
        <f t="shared" si="6"/>
        <v>33.58</v>
      </c>
      <c r="BE6" s="20" t="str">
        <f>IF(BE7="","",IF(BE7="-","【-】","【"&amp;SUBSTITUTE(TEXT(BE7,"#,##0.00"),"-","△")&amp;"】"))</f>
        <v>【34.77】</v>
      </c>
      <c r="BF6" s="21">
        <f>IF(BF7="",NA(),BF7)</f>
        <v>409.93</v>
      </c>
      <c r="BG6" s="21">
        <f t="shared" ref="BG6:BO6" si="7">IF(BG7="",NA(),BG7)</f>
        <v>382.13</v>
      </c>
      <c r="BH6" s="21">
        <f t="shared" si="7"/>
        <v>334.77</v>
      </c>
      <c r="BI6" s="21">
        <f t="shared" si="7"/>
        <v>281.64</v>
      </c>
      <c r="BJ6" s="21">
        <f t="shared" si="7"/>
        <v>244.75</v>
      </c>
      <c r="BK6" s="21">
        <f t="shared" si="7"/>
        <v>855.8</v>
      </c>
      <c r="BL6" s="21">
        <f t="shared" si="7"/>
        <v>654.91999999999996</v>
      </c>
      <c r="BM6" s="21">
        <f t="shared" si="7"/>
        <v>654.71</v>
      </c>
      <c r="BN6" s="21">
        <f t="shared" si="7"/>
        <v>783.8</v>
      </c>
      <c r="BO6" s="21">
        <f t="shared" si="7"/>
        <v>778.81</v>
      </c>
      <c r="BP6" s="20" t="str">
        <f>IF(BP7="","",IF(BP7="-","【-】","【"&amp;SUBSTITUTE(TEXT(BP7,"#,##0.00"),"-","△")&amp;"】"))</f>
        <v>【786.37】</v>
      </c>
      <c r="BQ6" s="21">
        <f>IF(BQ7="",NA(),BQ7)</f>
        <v>97.75</v>
      </c>
      <c r="BR6" s="21">
        <f t="shared" ref="BR6:BZ6" si="8">IF(BR7="",NA(),BR7)</f>
        <v>96.29</v>
      </c>
      <c r="BS6" s="21">
        <f t="shared" si="8"/>
        <v>98.76</v>
      </c>
      <c r="BT6" s="21">
        <f t="shared" si="8"/>
        <v>99.15</v>
      </c>
      <c r="BU6" s="21">
        <f t="shared" si="8"/>
        <v>98.71</v>
      </c>
      <c r="BV6" s="21">
        <f t="shared" si="8"/>
        <v>59.8</v>
      </c>
      <c r="BW6" s="21">
        <f t="shared" si="8"/>
        <v>65.39</v>
      </c>
      <c r="BX6" s="21">
        <f t="shared" si="8"/>
        <v>65.37</v>
      </c>
      <c r="BY6" s="21">
        <f t="shared" si="8"/>
        <v>68.11</v>
      </c>
      <c r="BZ6" s="21">
        <f t="shared" si="8"/>
        <v>67.23</v>
      </c>
      <c r="CA6" s="20" t="str">
        <f>IF(CA7="","",IF(CA7="-","【-】","【"&amp;SUBSTITUTE(TEXT(CA7,"#,##0.00"),"-","△")&amp;"】"))</f>
        <v>【60.65】</v>
      </c>
      <c r="CB6" s="21">
        <f>IF(CB7="",NA(),CB7)</f>
        <v>150</v>
      </c>
      <c r="CC6" s="21">
        <f t="shared" ref="CC6:CK6" si="9">IF(CC7="",NA(),CC7)</f>
        <v>152.93</v>
      </c>
      <c r="CD6" s="21">
        <f t="shared" si="9"/>
        <v>150</v>
      </c>
      <c r="CE6" s="21">
        <f t="shared" si="9"/>
        <v>150</v>
      </c>
      <c r="CF6" s="21">
        <f t="shared" si="9"/>
        <v>150</v>
      </c>
      <c r="CG6" s="21">
        <f t="shared" si="9"/>
        <v>263.76</v>
      </c>
      <c r="CH6" s="21">
        <f t="shared" si="9"/>
        <v>230.88</v>
      </c>
      <c r="CI6" s="21">
        <f t="shared" si="9"/>
        <v>228.99</v>
      </c>
      <c r="CJ6" s="21">
        <f t="shared" si="9"/>
        <v>222.41</v>
      </c>
      <c r="CK6" s="21">
        <f t="shared" si="9"/>
        <v>228.21</v>
      </c>
      <c r="CL6" s="20" t="str">
        <f>IF(CL7="","",IF(CL7="-","【-】","【"&amp;SUBSTITUTE(TEXT(CL7,"#,##0.00"),"-","△")&amp;"】"))</f>
        <v>【256.97】</v>
      </c>
      <c r="CM6" s="21">
        <f>IF(CM7="",NA(),CM7)</f>
        <v>82.36</v>
      </c>
      <c r="CN6" s="21">
        <f t="shared" ref="CN6:CV6" si="10">IF(CN7="",NA(),CN7)</f>
        <v>76.5</v>
      </c>
      <c r="CO6" s="21">
        <f t="shared" si="10"/>
        <v>75.81</v>
      </c>
      <c r="CP6" s="21">
        <f t="shared" si="10"/>
        <v>78.83</v>
      </c>
      <c r="CQ6" s="21">
        <f t="shared" si="10"/>
        <v>78.06</v>
      </c>
      <c r="CR6" s="21">
        <f t="shared" si="10"/>
        <v>51.75</v>
      </c>
      <c r="CS6" s="21">
        <f t="shared" si="10"/>
        <v>56.72</v>
      </c>
      <c r="CT6" s="21">
        <f t="shared" si="10"/>
        <v>54.06</v>
      </c>
      <c r="CU6" s="21">
        <f t="shared" si="10"/>
        <v>55.26</v>
      </c>
      <c r="CV6" s="21">
        <f t="shared" si="10"/>
        <v>54.54</v>
      </c>
      <c r="CW6" s="20" t="str">
        <f>IF(CW7="","",IF(CW7="-","【-】","【"&amp;SUBSTITUTE(TEXT(CW7,"#,##0.00"),"-","△")&amp;"】"))</f>
        <v>【61.14】</v>
      </c>
      <c r="CX6" s="21">
        <f>IF(CX7="",NA(),CX7)</f>
        <v>97.22</v>
      </c>
      <c r="CY6" s="21">
        <f t="shared" ref="CY6:DG6" si="11">IF(CY7="",NA(),CY7)</f>
        <v>97.34</v>
      </c>
      <c r="CZ6" s="21">
        <f t="shared" si="11"/>
        <v>97.61</v>
      </c>
      <c r="DA6" s="21">
        <f t="shared" si="11"/>
        <v>97.81</v>
      </c>
      <c r="DB6" s="21">
        <f t="shared" si="11"/>
        <v>97.87</v>
      </c>
      <c r="DC6" s="21">
        <f t="shared" si="11"/>
        <v>84.84</v>
      </c>
      <c r="DD6" s="21">
        <f t="shared" si="11"/>
        <v>90.04</v>
      </c>
      <c r="DE6" s="21">
        <f t="shared" si="11"/>
        <v>90.11</v>
      </c>
      <c r="DF6" s="21">
        <f t="shared" si="11"/>
        <v>90.52</v>
      </c>
      <c r="DG6" s="21">
        <f t="shared" si="11"/>
        <v>90.3</v>
      </c>
      <c r="DH6" s="20" t="str">
        <f>IF(DH7="","",IF(DH7="-","【-】","【"&amp;SUBSTITUTE(TEXT(DH7,"#,##0.00"),"-","△")&amp;"】"))</f>
        <v>【86.91】</v>
      </c>
      <c r="DI6" s="21">
        <f>IF(DI7="",NA(),DI7)</f>
        <v>19.82</v>
      </c>
      <c r="DJ6" s="21">
        <f t="shared" ref="DJ6:DR6" si="12">IF(DJ7="",NA(),DJ7)</f>
        <v>22.16</v>
      </c>
      <c r="DK6" s="21">
        <f t="shared" si="12"/>
        <v>24.9</v>
      </c>
      <c r="DL6" s="21">
        <f t="shared" si="12"/>
        <v>27.56</v>
      </c>
      <c r="DM6" s="21">
        <f t="shared" si="12"/>
        <v>30.2</v>
      </c>
      <c r="DN6" s="21">
        <f t="shared" si="12"/>
        <v>24.87</v>
      </c>
      <c r="DO6" s="21">
        <f t="shared" si="12"/>
        <v>24.32</v>
      </c>
      <c r="DP6" s="21">
        <f t="shared" si="12"/>
        <v>28.19</v>
      </c>
      <c r="DQ6" s="21">
        <f t="shared" si="12"/>
        <v>24.8</v>
      </c>
      <c r="DR6" s="21">
        <f t="shared" si="12"/>
        <v>28.12</v>
      </c>
      <c r="DS6" s="20" t="str">
        <f>IF(DS7="","",IF(DS7="-","【-】","【"&amp;SUBSTITUTE(TEXT(DS7,"#,##0.00"),"-","△")&amp;"】"))</f>
        <v>【24.95】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0.04</v>
      </c>
      <c r="EL6" s="21">
        <f t="shared" si="14"/>
        <v>0.02</v>
      </c>
      <c r="EM6" s="21">
        <f t="shared" si="14"/>
        <v>0.02</v>
      </c>
      <c r="EN6" s="21">
        <f t="shared" si="14"/>
        <v>0.01</v>
      </c>
      <c r="EO6" s="20" t="str">
        <f>IF(EO7="","",IF(EO7="-","【-】","【"&amp;SUBSTITUTE(TEXT(EO7,"#,##0.00"),"-","△")&amp;"】"))</f>
        <v>【0.03】</v>
      </c>
    </row>
    <row r="7" spans="1:148" s="22" customFormat="1" x14ac:dyDescent="0.15">
      <c r="A7" s="14"/>
      <c r="B7" s="23">
        <v>2021</v>
      </c>
      <c r="C7" s="23">
        <v>162116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87.63</v>
      </c>
      <c r="P7" s="24">
        <v>10.61</v>
      </c>
      <c r="Q7" s="24">
        <v>79.319999999999993</v>
      </c>
      <c r="R7" s="24">
        <v>3190</v>
      </c>
      <c r="S7" s="24">
        <v>91780</v>
      </c>
      <c r="T7" s="24">
        <v>109.44</v>
      </c>
      <c r="U7" s="24">
        <v>838.63</v>
      </c>
      <c r="V7" s="24">
        <v>9707</v>
      </c>
      <c r="W7" s="24">
        <v>4.32</v>
      </c>
      <c r="X7" s="24">
        <v>2246.9899999999998</v>
      </c>
      <c r="Y7" s="24">
        <v>112.04</v>
      </c>
      <c r="Z7" s="24">
        <v>110.99</v>
      </c>
      <c r="AA7" s="24">
        <v>113.74</v>
      </c>
      <c r="AB7" s="24">
        <v>117.85</v>
      </c>
      <c r="AC7" s="24">
        <v>113.83</v>
      </c>
      <c r="AD7" s="24">
        <v>100.95</v>
      </c>
      <c r="AE7" s="24">
        <v>101.27</v>
      </c>
      <c r="AF7" s="24">
        <v>101.91</v>
      </c>
      <c r="AG7" s="24">
        <v>103.09</v>
      </c>
      <c r="AH7" s="24">
        <v>102.11</v>
      </c>
      <c r="AI7" s="24">
        <v>104.16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224.04</v>
      </c>
      <c r="AP7" s="24">
        <v>137.09</v>
      </c>
      <c r="AQ7" s="24">
        <v>127.98</v>
      </c>
      <c r="AR7" s="24">
        <v>101.24</v>
      </c>
      <c r="AS7" s="24">
        <v>124.9</v>
      </c>
      <c r="AT7" s="24">
        <v>128.22999999999999</v>
      </c>
      <c r="AU7" s="24">
        <v>20.48</v>
      </c>
      <c r="AV7" s="24">
        <v>12.08</v>
      </c>
      <c r="AW7" s="24">
        <v>14.7</v>
      </c>
      <c r="AX7" s="24">
        <v>16.59</v>
      </c>
      <c r="AY7" s="24">
        <v>17.829999999999998</v>
      </c>
      <c r="AZ7" s="24">
        <v>29.91</v>
      </c>
      <c r="BA7" s="24">
        <v>43.5</v>
      </c>
      <c r="BB7" s="24">
        <v>44.14</v>
      </c>
      <c r="BC7" s="24">
        <v>37.24</v>
      </c>
      <c r="BD7" s="24">
        <v>33.58</v>
      </c>
      <c r="BE7" s="24">
        <v>34.770000000000003</v>
      </c>
      <c r="BF7" s="24">
        <v>409.93</v>
      </c>
      <c r="BG7" s="24">
        <v>382.13</v>
      </c>
      <c r="BH7" s="24">
        <v>334.77</v>
      </c>
      <c r="BI7" s="24">
        <v>281.64</v>
      </c>
      <c r="BJ7" s="24">
        <v>244.75</v>
      </c>
      <c r="BK7" s="24">
        <v>855.8</v>
      </c>
      <c r="BL7" s="24">
        <v>654.91999999999996</v>
      </c>
      <c r="BM7" s="24">
        <v>654.71</v>
      </c>
      <c r="BN7" s="24">
        <v>783.8</v>
      </c>
      <c r="BO7" s="24">
        <v>778.81</v>
      </c>
      <c r="BP7" s="24">
        <v>786.37</v>
      </c>
      <c r="BQ7" s="24">
        <v>97.75</v>
      </c>
      <c r="BR7" s="24">
        <v>96.29</v>
      </c>
      <c r="BS7" s="24">
        <v>98.76</v>
      </c>
      <c r="BT7" s="24">
        <v>99.15</v>
      </c>
      <c r="BU7" s="24">
        <v>98.71</v>
      </c>
      <c r="BV7" s="24">
        <v>59.8</v>
      </c>
      <c r="BW7" s="24">
        <v>65.39</v>
      </c>
      <c r="BX7" s="24">
        <v>65.37</v>
      </c>
      <c r="BY7" s="24">
        <v>68.11</v>
      </c>
      <c r="BZ7" s="24">
        <v>67.23</v>
      </c>
      <c r="CA7" s="24">
        <v>60.65</v>
      </c>
      <c r="CB7" s="24">
        <v>150</v>
      </c>
      <c r="CC7" s="24">
        <v>152.93</v>
      </c>
      <c r="CD7" s="24">
        <v>150</v>
      </c>
      <c r="CE7" s="24">
        <v>150</v>
      </c>
      <c r="CF7" s="24">
        <v>150</v>
      </c>
      <c r="CG7" s="24">
        <v>263.76</v>
      </c>
      <c r="CH7" s="24">
        <v>230.88</v>
      </c>
      <c r="CI7" s="24">
        <v>228.99</v>
      </c>
      <c r="CJ7" s="24">
        <v>222.41</v>
      </c>
      <c r="CK7" s="24">
        <v>228.21</v>
      </c>
      <c r="CL7" s="24">
        <v>256.97000000000003</v>
      </c>
      <c r="CM7" s="24">
        <v>82.36</v>
      </c>
      <c r="CN7" s="24">
        <v>76.5</v>
      </c>
      <c r="CO7" s="24">
        <v>75.81</v>
      </c>
      <c r="CP7" s="24">
        <v>78.83</v>
      </c>
      <c r="CQ7" s="24">
        <v>78.06</v>
      </c>
      <c r="CR7" s="24">
        <v>51.75</v>
      </c>
      <c r="CS7" s="24">
        <v>56.72</v>
      </c>
      <c r="CT7" s="24">
        <v>54.06</v>
      </c>
      <c r="CU7" s="24">
        <v>55.26</v>
      </c>
      <c r="CV7" s="24">
        <v>54.54</v>
      </c>
      <c r="CW7" s="24">
        <v>61.14</v>
      </c>
      <c r="CX7" s="24">
        <v>97.22</v>
      </c>
      <c r="CY7" s="24">
        <v>97.34</v>
      </c>
      <c r="CZ7" s="24">
        <v>97.61</v>
      </c>
      <c r="DA7" s="24">
        <v>97.81</v>
      </c>
      <c r="DB7" s="24">
        <v>97.87</v>
      </c>
      <c r="DC7" s="24">
        <v>84.84</v>
      </c>
      <c r="DD7" s="24">
        <v>90.04</v>
      </c>
      <c r="DE7" s="24">
        <v>90.11</v>
      </c>
      <c r="DF7" s="24">
        <v>90.52</v>
      </c>
      <c r="DG7" s="24">
        <v>90.3</v>
      </c>
      <c r="DH7" s="24">
        <v>86.91</v>
      </c>
      <c r="DI7" s="24">
        <v>19.82</v>
      </c>
      <c r="DJ7" s="24">
        <v>22.16</v>
      </c>
      <c r="DK7" s="24">
        <v>24.9</v>
      </c>
      <c r="DL7" s="24">
        <v>27.56</v>
      </c>
      <c r="DM7" s="24">
        <v>30.2</v>
      </c>
      <c r="DN7" s="24">
        <v>24.87</v>
      </c>
      <c r="DO7" s="24">
        <v>24.32</v>
      </c>
      <c r="DP7" s="24">
        <v>28.19</v>
      </c>
      <c r="DQ7" s="24">
        <v>24.8</v>
      </c>
      <c r="DR7" s="24">
        <v>28.12</v>
      </c>
      <c r="DS7" s="24">
        <v>24.95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0.04</v>
      </c>
      <c r="EL7" s="24">
        <v>0.02</v>
      </c>
      <c r="EM7" s="24">
        <v>0.02</v>
      </c>
      <c r="EN7" s="24">
        <v>0.01</v>
      </c>
      <c r="EO7" s="24">
        <v>0.03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富山県</cp:lastModifiedBy>
  <cp:lastPrinted>2023-01-11T23:40:25Z</cp:lastPrinted>
  <dcterms:modified xsi:type="dcterms:W3CDTF">2023-02-17T07:39:02Z</dcterms:modified>
</cp:coreProperties>
</file>