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ntserver\建設課\上下水道班\事務管理\240928 narise\10 県照会等(調査)\市町村支援課\R04\R0501_経営比較分析表\"/>
    </mc:Choice>
  </mc:AlternateContent>
  <xr:revisionPtr revIDLastSave="0" documentId="13_ncr:1_{32A3D971-530F-4617-8DD0-15FFFD987320}" xr6:coauthVersionLast="43" xr6:coauthVersionMax="43" xr10:uidLastSave="{00000000-0000-0000-0000-000000000000}"/>
  <workbookProtection workbookAlgorithmName="SHA-512" workbookHashValue="hPpn4f1GnJ0zZ84hF7J5csPT5kMw9EYfXYcxc2R9ejBfwEmS/2mDRaeQpJi7cFXPk5Z+hYwoRmag1z1t2Bq+7w==" workbookSaltValue="OzQ7x0AaTHC8n5I/XvRD6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<sst xmlns="http://schemas.openxmlformats.org/spreadsheetml/2006/main" count="228" uniqueCount="115">
  <si>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</si>
  <si>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</si>
  <si>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</si>
  <si>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</si>
  <si>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</si>
  <si>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</si>
  <si>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</si>
  <si>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</si>
  <si>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</si>
  <si>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</si>
  <si>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</si>
  <si>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</si>
  <si>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</si>
  <si>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</si>
  <si>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</si>
  <si>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</si>
  <si>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</si>
  <si>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</si>
  <si>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</si>
  <si>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</si>
  <si>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</si>
  <si>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</si>
  <si>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</si>
  <si>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</si>
  <si>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</si>
  <si>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</si>
  <si>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</si>
  <si>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</si>
  <si>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</si>
  <si>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</si>
  <si>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</si>
  <si>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</si>
  <si>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</si>
  <si>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</si>
  <si>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</si>
  <si>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</si>
  <si>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</si>
  <si>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</si>
  <si>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</si>
  <si>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</si>
  <si>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</si>
  <si>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</si>
  <si>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</si>
  <si>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</si>
  <si>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</si>
  <si>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</si>
  <si>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</si>
  <si>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</si>
  <si>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</si>
  <si>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</si>
  <si>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</si>
  <si>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</si>
  <si>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</si>
  <si>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</si>
  <si>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</si>
  <si>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</si>
  <si>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</si>
  <si>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</si>
  <si>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</si>
  <si>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</si>
  <si>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</si>
  <si>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</si>
  <si>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</si>
  <si>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</si>
  <si>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</si>
  <si>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</si>
  <si>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</si>
  <si>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</si>
  <si>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</si>
  <si>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</si>
  <si>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</si>
  <si>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</si>
  <si>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</si>
  <si>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</si>
  <si>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</si>
  <si>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</si>
  <si>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</si>
  <si>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</si>
  <si>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</si>
  <si>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</si>
  <si>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</si>
  <si>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</si>
  <si>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</si>
  <si>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</si>
  <si>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</si>
  <si>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</si>
  <si>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</si>
  <si>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</si>
  <si>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</si>
  <si>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</si>
  <si>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</si>
  <si>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</si>
  <si>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</si>
  <si>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上市町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</si>
  <si>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</si>
  <si>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</si>
  <si>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</si>
  <si>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</si>
  <si>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</si>
  <si>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</si>
  <si>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</si>
  <si>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</si>
  <si>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</si>
  <si>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</si>
  <si>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</si>
  <si>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</si>
  <si>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</si>
  <si>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</si>
  <si>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</si>
  <si>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</si>
  <si>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</si>
  <si>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</si>
  <si>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①経常収支比率は100％を超えており、健全な状態にあるといえる。
②累積欠損金比率は、累積欠損金の残高がない状態であり健全な状態である。
③流動比率は、類似団体の平均値とほぼ同様であり、事業の運営を滞りなく行える状態である。給水収益の減少と更新工事による支出増により年々減少の傾向となっている。
④企業債残高対給水収益比率は、類似団体の平均値より高くなっている。企業債残高は減少しているが、給水収益も減少しているため比率が高位のまま推移している。現金の残高等を勘案しながら計画的に借入したい。
⑤料金回収率は100％を上回っており、昨年度より費用支出が低かったため数値は回復している。とはいえ経費は増加傾向にあるため、収益を改善する必要があると思われる。
⑥給水原価は類似団体の平均値を下回っており、比較的健全な状態にある。
⑦施設利用率は類似団体の平均値より高く、施設の効率性が図られているといえる。
⑧有収率は類似団体の平均値を上回っており、今後も有収率の向上に努めていく。</t>
    <rPh sb="87" eb="89">
      <t>ドウヨウ</t>
    </rPh>
    <rPh sb="93" eb="95">
      <t>ジギョウ</t>
    </rPh>
    <rPh sb="96" eb="98">
      <t>ウンエイ</t>
    </rPh>
    <rPh sb="99" eb="100">
      <t>トドコオ</t>
    </rPh>
    <rPh sb="103" eb="104">
      <t>オコナ</t>
    </rPh>
    <rPh sb="106" eb="108">
      <t>ジョウタイ</t>
    </rPh>
    <rPh sb="112" eb="116">
      <t>キュウスイシュウエキ</t>
    </rPh>
    <rPh sb="117" eb="119">
      <t>ゲンショウ</t>
    </rPh>
    <rPh sb="120" eb="124">
      <t>コウシンコウジ</t>
    </rPh>
    <rPh sb="127" eb="130">
      <t>シシュツゾウ</t>
    </rPh>
    <rPh sb="133" eb="135">
      <t>ネンネン</t>
    </rPh>
    <rPh sb="135" eb="137">
      <t>ゲンショウ</t>
    </rPh>
    <rPh sb="138" eb="140">
      <t>ケイコウ</t>
    </rPh>
    <rPh sb="181" eb="186">
      <t>キギョウサイザンダカ</t>
    </rPh>
    <rPh sb="187" eb="189">
      <t>ゲンショウ</t>
    </rPh>
    <rPh sb="195" eb="199">
      <t>キュウスイシュウエキ</t>
    </rPh>
    <rPh sb="200" eb="202">
      <t>ゲンショウ</t>
    </rPh>
    <rPh sb="208" eb="210">
      <t>ヒリツ</t>
    </rPh>
    <rPh sb="211" eb="213">
      <t>コウイ</t>
    </rPh>
    <rPh sb="216" eb="218">
      <t>スイイ</t>
    </rPh>
    <rPh sb="266" eb="269">
      <t>サクネンド</t>
    </rPh>
    <rPh sb="271" eb="275">
      <t>ヒヨウシシュツ</t>
    </rPh>
    <rPh sb="276" eb="277">
      <t>ヒク</t>
    </rPh>
    <rPh sb="282" eb="284">
      <t>スウチ</t>
    </rPh>
    <rPh sb="285" eb="287">
      <t>カイフク</t>
    </rPh>
    <phoneticPr fontId="4"/>
  </si>
  <si>
    <t>①有形固定資産減価償却率は年々高くなってきているため、計画的に施設更新を行う必要がある。
②管路の経年化率は、類似団体の平均値より高く、経年化が進んでいる。
③H29年度に配水場の耐震更新を行った後、H30年度に管路更新計画を作成した。計画に則って老朽管の更新を進めている。
　全体的に老朽化率が高くなっており、特に管路の耐震化も含めて計画的に更新を進めていく。事業体の規模が大きくないため、老朽管の更新を大幅に進めることは難しいが、収支のバランスも鑑みながら更新対策を行っていきたい。</t>
    <rPh sb="27" eb="30">
      <t>ケイカクテキ</t>
    </rPh>
    <rPh sb="139" eb="142">
      <t>ゼンタイテキ</t>
    </rPh>
    <rPh sb="181" eb="184">
      <t>ジギョウタイ</t>
    </rPh>
    <rPh sb="185" eb="187">
      <t>キボ</t>
    </rPh>
    <rPh sb="188" eb="189">
      <t>オオ</t>
    </rPh>
    <rPh sb="196" eb="200">
      <t>ロウキュ</t>
    </rPh>
    <rPh sb="200" eb="202">
      <t>コウシン</t>
    </rPh>
    <rPh sb="203" eb="205">
      <t>オオハバ</t>
    </rPh>
    <rPh sb="206" eb="207">
      <t>スス</t>
    </rPh>
    <rPh sb="212" eb="213">
      <t>ムズカ</t>
    </rPh>
    <rPh sb="217" eb="219">
      <t>シュウシ</t>
    </rPh>
    <rPh sb="225" eb="226">
      <t>カンガ</t>
    </rPh>
    <rPh sb="230" eb="234">
      <t>コウシンタイサク</t>
    </rPh>
    <rPh sb="235" eb="236">
      <t>オコナ</t>
    </rPh>
    <phoneticPr fontId="4"/>
  </si>
  <si>
    <t>　本町の水道事業会計は純利益を確保し続けており、経営分析による指標も近年安定した数値を示している。平均と比べても良好であることから、財務状況については一定の健全性を保っていると考えられる。
　しかしながら、人口減少とともに給水収益も減少している。
　老朽化が進んだ管路・設備の更新と耐震化工事などを計画的に行っているため、一定の工事支出が見込まれる。老朽化対策は必須であるため、企業債残高や収入と支出のバランスを考えながら、料金の改定などの収益増加対策が必要である。</t>
    <rPh sb="175" eb="180">
      <t>ロウキュウカタイサク</t>
    </rPh>
    <rPh sb="181" eb="183">
      <t>ヒッス</t>
    </rPh>
    <rPh sb="189" eb="194">
      <t>キギョウサイザンダカ</t>
    </rPh>
    <rPh sb="220" eb="224">
      <t>シュウエキゾウカ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</si>
</sst>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0.37</c:v>
                </c:pt>
                <c:pt idx="1">
                  <c:v>0.65</c:v>
                </c:pt>
                <c:pt idx="2">
                  <c:v>0.92</c:v>
                </c:pt>
                <c:pt idx="3">
                  <c:v>0.95</c:v>
                </c:pt>
                <c:pt idx="4">
                  <c:v>0.9</c:v>
                </c:pt>
              </c:numCache>
            </c:numRef>
          </c:val>
          <c:extLst>
            <c:ext xmlns:c16="http://schemas.microsoft.com/office/drawing/2014/chart" uri="{C3380CC4-5D6E-409C-BE32-E72D297353CC}">
              <c16:uniqueId val="{00000000-DCA8-4DA1-B915-56D47323680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DCA8-4DA1-B915-56D47323680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73.89</c:v>
                </c:pt>
                <c:pt idx="1">
                  <c:v>68.760000000000005</c:v>
                </c:pt>
                <c:pt idx="2">
                  <c:v>68.94</c:v>
                </c:pt>
                <c:pt idx="3">
                  <c:v>69.319999999999993</c:v>
                </c:pt>
                <c:pt idx="4">
                  <c:v>69.84</c:v>
                </c:pt>
              </c:numCache>
            </c:numRef>
          </c:val>
          <c:extLst>
            <c:ext xmlns:c16="http://schemas.microsoft.com/office/drawing/2014/chart" uri="{C3380CC4-5D6E-409C-BE32-E72D297353CC}">
              <c16:uniqueId val="{00000000-4565-41E0-9EE0-B6D1DA00578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4565-41E0-9EE0-B6D1DA00578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80.680000000000007</c:v>
                </c:pt>
                <c:pt idx="1">
                  <c:v>83.89</c:v>
                </c:pt>
                <c:pt idx="2">
                  <c:v>82.55</c:v>
                </c:pt>
                <c:pt idx="3">
                  <c:v>83.56</c:v>
                </c:pt>
                <c:pt idx="4">
                  <c:v>81.61</c:v>
                </c:pt>
              </c:numCache>
            </c:numRef>
          </c:val>
          <c:extLst>
            <c:ext xmlns:c16="http://schemas.microsoft.com/office/drawing/2014/chart" uri="{C3380CC4-5D6E-409C-BE32-E72D297353CC}">
              <c16:uniqueId val="{00000000-944B-48F3-81F4-5D19B3C4098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944B-48F3-81F4-5D19B3C4098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112.48</c:v>
                </c:pt>
                <c:pt idx="1">
                  <c:v>105.49</c:v>
                </c:pt>
                <c:pt idx="2">
                  <c:v>108.98</c:v>
                </c:pt>
                <c:pt idx="3">
                  <c:v>104.6</c:v>
                </c:pt>
                <c:pt idx="4">
                  <c:v>110.69</c:v>
                </c:pt>
              </c:numCache>
            </c:numRef>
          </c:val>
          <c:extLst>
            <c:ext xmlns:c16="http://schemas.microsoft.com/office/drawing/2014/chart" uri="{C3380CC4-5D6E-409C-BE32-E72D297353CC}">
              <c16:uniqueId val="{00000000-87B5-47FB-8071-1CFBB89F28F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87B5-47FB-8071-1CFBB89F28F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48.97</c:v>
                </c:pt>
                <c:pt idx="1">
                  <c:v>50.11</c:v>
                </c:pt>
                <c:pt idx="2">
                  <c:v>50.87</c:v>
                </c:pt>
                <c:pt idx="3">
                  <c:v>51.8</c:v>
                </c:pt>
                <c:pt idx="4">
                  <c:v>52.39</c:v>
                </c:pt>
              </c:numCache>
            </c:numRef>
          </c:val>
          <c:extLst>
            <c:ext xmlns:c16="http://schemas.microsoft.com/office/drawing/2014/chart" uri="{C3380CC4-5D6E-409C-BE32-E72D297353CC}">
              <c16:uniqueId val="{00000000-8A47-46A1-8A99-2BBC511A78D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8A47-46A1-8A99-2BBC511A78D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17.71</c:v>
                </c:pt>
                <c:pt idx="1">
                  <c:v>22.4</c:v>
                </c:pt>
                <c:pt idx="2">
                  <c:v>27.47</c:v>
                </c:pt>
                <c:pt idx="3">
                  <c:v>30.79</c:v>
                </c:pt>
                <c:pt idx="4">
                  <c:v>32.130000000000003</c:v>
                </c:pt>
              </c:numCache>
            </c:numRef>
          </c:val>
          <c:extLst>
            <c:ext xmlns:c16="http://schemas.microsoft.com/office/drawing/2014/chart" uri="{C3380CC4-5D6E-409C-BE32-E72D297353CC}">
              <c16:uniqueId val="{00000000-3D63-44E5-B43E-A56BE19587C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3D63-44E5-B43E-A56BE19587C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3F-4480-A954-2F6F91065B1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BA3F-4480-A954-2F6F91065B1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270.94</c:v>
                </c:pt>
                <c:pt idx="1">
                  <c:v>452.83</c:v>
                </c:pt>
                <c:pt idx="2">
                  <c:v>436.93</c:v>
                </c:pt>
                <c:pt idx="3">
                  <c:v>404.71</c:v>
                </c:pt>
                <c:pt idx="4">
                  <c:v>382.12</c:v>
                </c:pt>
              </c:numCache>
            </c:numRef>
          </c:val>
          <c:extLst>
            <c:ext xmlns:c16="http://schemas.microsoft.com/office/drawing/2014/chart" uri="{C3380CC4-5D6E-409C-BE32-E72D297353CC}">
              <c16:uniqueId val="{00000000-8DE4-4DFC-8E48-C03AD5C8F7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8DE4-4DFC-8E48-C03AD5C8F7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551.49</c:v>
                </c:pt>
                <c:pt idx="1">
                  <c:v>560.79</c:v>
                </c:pt>
                <c:pt idx="2">
                  <c:v>564.24</c:v>
                </c:pt>
                <c:pt idx="3">
                  <c:v>553.67999999999995</c:v>
                </c:pt>
                <c:pt idx="4">
                  <c:v>557.30999999999995</c:v>
                </c:pt>
              </c:numCache>
            </c:numRef>
          </c:val>
          <c:extLst>
            <c:ext xmlns:c16="http://schemas.microsoft.com/office/drawing/2014/chart" uri="{C3380CC4-5D6E-409C-BE32-E72D297353CC}">
              <c16:uniqueId val="{00000000-AD20-4750-AAA9-6B04700FA8A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AD20-4750-AAA9-6B04700FA8A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113.21</c:v>
                </c:pt>
                <c:pt idx="1">
                  <c:v>105.05</c:v>
                </c:pt>
                <c:pt idx="2">
                  <c:v>108.69</c:v>
                </c:pt>
                <c:pt idx="3">
                  <c:v>103.48</c:v>
                </c:pt>
                <c:pt idx="4">
                  <c:v>110.86</c:v>
                </c:pt>
              </c:numCache>
            </c:numRef>
          </c:val>
          <c:extLst>
            <c:ext xmlns:c16="http://schemas.microsoft.com/office/drawing/2014/chart" uri="{C3380CC4-5D6E-409C-BE32-E72D297353CC}">
              <c16:uniqueId val="{00000000-7840-4873-9790-7D6AE9A2598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7840-4873-9790-7D6AE9A2598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140.09</c:v>
                </c:pt>
                <c:pt idx="1">
                  <c:v>152.66999999999999</c:v>
                </c:pt>
                <c:pt idx="2">
                  <c:v>147.25</c:v>
                </c:pt>
                <c:pt idx="3">
                  <c:v>153.84</c:v>
                </c:pt>
                <c:pt idx="4">
                  <c:v>143.15</c:v>
                </c:pt>
              </c:numCache>
            </c:numRef>
          </c:val>
          <c:extLst>
            <c:ext xmlns:c16="http://schemas.microsoft.com/office/drawing/2014/chart" uri="{C3380CC4-5D6E-409C-BE32-E72D297353CC}">
              <c16:uniqueId val="{00000000-B0C6-46EF-8251-B7CABB69516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B0C6-46EF-8251-B7CABB69516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37" zoomScale="90" zoomScaleNormal="9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富山県　上市町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59">
        <f>データ!$R$6</f>
        <v>19638</v>
      </c>
      <c r="AM8" s="59"/>
      <c r="AN8" s="59"/>
      <c r="AO8" s="59"/>
      <c r="AP8" s="59"/>
      <c r="AQ8" s="59"/>
      <c r="AR8" s="59"/>
      <c r="AS8" s="59"/>
      <c r="AT8" s="56">
        <f>データ!$S$6</f>
        <v>236.71</v>
      </c>
      <c r="AU8" s="57"/>
      <c r="AV8" s="57"/>
      <c r="AW8" s="57"/>
      <c r="AX8" s="57"/>
      <c r="AY8" s="57"/>
      <c r="AZ8" s="57"/>
      <c r="BA8" s="57"/>
      <c r="BB8" s="46">
        <f>データ!$T$6</f>
        <v>82.96</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61.3</v>
      </c>
      <c r="J10" s="57"/>
      <c r="K10" s="57"/>
      <c r="L10" s="57"/>
      <c r="M10" s="57"/>
      <c r="N10" s="57"/>
      <c r="O10" s="58"/>
      <c r="P10" s="46">
        <f>データ!$P$6</f>
        <v>91.4</v>
      </c>
      <c r="Q10" s="46"/>
      <c r="R10" s="46"/>
      <c r="S10" s="46"/>
      <c r="T10" s="46"/>
      <c r="U10" s="46"/>
      <c r="V10" s="46"/>
      <c r="W10" s="59">
        <f>データ!$Q$6</f>
        <v>3190</v>
      </c>
      <c r="X10" s="59"/>
      <c r="Y10" s="59"/>
      <c r="Z10" s="59"/>
      <c r="AA10" s="59"/>
      <c r="AB10" s="59"/>
      <c r="AC10" s="59"/>
      <c r="AD10" s="2"/>
      <c r="AE10" s="2"/>
      <c r="AF10" s="2"/>
      <c r="AG10" s="2"/>
      <c r="AH10" s="2"/>
      <c r="AI10" s="2"/>
      <c r="AJ10" s="2"/>
      <c r="AK10" s="2"/>
      <c r="AL10" s="59">
        <f>データ!$U$6</f>
        <v>17827</v>
      </c>
      <c r="AM10" s="59"/>
      <c r="AN10" s="59"/>
      <c r="AO10" s="59"/>
      <c r="AP10" s="59"/>
      <c r="AQ10" s="59"/>
      <c r="AR10" s="59"/>
      <c r="AS10" s="59"/>
      <c r="AT10" s="56">
        <f>データ!$V$6</f>
        <v>32.47</v>
      </c>
      <c r="AU10" s="57"/>
      <c r="AV10" s="57"/>
      <c r="AW10" s="57"/>
      <c r="AX10" s="57"/>
      <c r="AY10" s="57"/>
      <c r="AZ10" s="57"/>
      <c r="BA10" s="57"/>
      <c r="BB10" s="46">
        <f>データ!$W$6</f>
        <v>549.03</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114</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dIiPFKhQCQvDm3D/bOPFDQ/wjxhPB1iYPm5GxkEvjJKfR0LIKbMmHeAiqVjlm55ZF577w84reV5ykpvU9bt7QA==" saltValue="cbB5J5IalvHqPDVZOnI6f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163228</v>
      </c>
      <c r="D6" s="20">
        <f t="shared" si="3"/>
        <v>46</v>
      </c>
      <c r="E6" s="20">
        <f t="shared" si="3"/>
        <v>1</v>
      </c>
      <c r="F6" s="20">
        <f t="shared" si="3"/>
        <v>0</v>
      </c>
      <c r="G6" s="20">
        <f t="shared" si="3"/>
        <v>1</v>
      </c>
      <c r="H6" s="20" t="str">
        <f t="shared" si="3"/>
        <v>富山県　上市町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61.3</v>
      </c>
      <c r="P6" s="21">
        <f t="shared" si="3"/>
        <v>91.4</v>
      </c>
      <c r="Q6" s="21">
        <f t="shared" si="3"/>
        <v>3190</v>
      </c>
      <c r="R6" s="21">
        <f t="shared" si="3"/>
        <v>19638</v>
      </c>
      <c r="S6" s="21">
        <f t="shared" si="3"/>
        <v>236.71</v>
      </c>
      <c r="T6" s="21">
        <f t="shared" si="3"/>
        <v>82.96</v>
      </c>
      <c r="U6" s="21">
        <f t="shared" si="3"/>
        <v>17827</v>
      </c>
      <c r="V6" s="21">
        <f t="shared" si="3"/>
        <v>32.47</v>
      </c>
      <c r="W6" s="21">
        <f t="shared" si="3"/>
        <v>549.03</v>
      </c>
      <c r="X6" s="22">
        <f>IF(X7="",NA(),X7)</f>
        <v>112.48</v>
      </c>
      <c r="Y6" s="22">
        <f t="shared" ref="Y6:AG6" si="4">IF(Y7="",NA(),Y7)</f>
        <v>105.49</v>
      </c>
      <c r="Z6" s="22">
        <f t="shared" si="4"/>
        <v>108.98</v>
      </c>
      <c r="AA6" s="22">
        <f t="shared" si="4"/>
        <v>104.6</v>
      </c>
      <c r="AB6" s="22">
        <f t="shared" si="4"/>
        <v>110.69</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270.94</v>
      </c>
      <c r="AU6" s="22">
        <f t="shared" ref="AU6:BC6" si="6">IF(AU7="",NA(),AU7)</f>
        <v>452.83</v>
      </c>
      <c r="AV6" s="22">
        <f t="shared" si="6"/>
        <v>436.93</v>
      </c>
      <c r="AW6" s="22">
        <f t="shared" si="6"/>
        <v>404.71</v>
      </c>
      <c r="AX6" s="22">
        <f t="shared" si="6"/>
        <v>382.12</v>
      </c>
      <c r="AY6" s="22">
        <f t="shared" si="6"/>
        <v>359.47</v>
      </c>
      <c r="AZ6" s="22">
        <f t="shared" si="6"/>
        <v>369.69</v>
      </c>
      <c r="BA6" s="22">
        <f t="shared" si="6"/>
        <v>379.08</v>
      </c>
      <c r="BB6" s="22">
        <f t="shared" si="6"/>
        <v>367.55</v>
      </c>
      <c r="BC6" s="22">
        <f t="shared" si="6"/>
        <v>378.56</v>
      </c>
      <c r="BD6" s="21" t="str">
        <f>IF(BD7="","",IF(BD7="-","【-】","【"&amp;SUBSTITUTE(TEXT(BD7,"#,##0.00"),"-","△")&amp;"】"))</f>
        <v>【261.51】</v>
      </c>
      <c r="BE6" s="22">
        <f>IF(BE7="",NA(),BE7)</f>
        <v>551.49</v>
      </c>
      <c r="BF6" s="22">
        <f t="shared" ref="BF6:BN6" si="7">IF(BF7="",NA(),BF7)</f>
        <v>560.79</v>
      </c>
      <c r="BG6" s="22">
        <f t="shared" si="7"/>
        <v>564.24</v>
      </c>
      <c r="BH6" s="22">
        <f t="shared" si="7"/>
        <v>553.67999999999995</v>
      </c>
      <c r="BI6" s="22">
        <f t="shared" si="7"/>
        <v>557.30999999999995</v>
      </c>
      <c r="BJ6" s="22">
        <f t="shared" si="7"/>
        <v>401.79</v>
      </c>
      <c r="BK6" s="22">
        <f t="shared" si="7"/>
        <v>402.99</v>
      </c>
      <c r="BL6" s="22">
        <f t="shared" si="7"/>
        <v>398.98</v>
      </c>
      <c r="BM6" s="22">
        <f t="shared" si="7"/>
        <v>418.68</v>
      </c>
      <c r="BN6" s="22">
        <f t="shared" si="7"/>
        <v>395.68</v>
      </c>
      <c r="BO6" s="21" t="str">
        <f>IF(BO7="","",IF(BO7="-","【-】","【"&amp;SUBSTITUTE(TEXT(BO7,"#,##0.00"),"-","△")&amp;"】"))</f>
        <v>【265.16】</v>
      </c>
      <c r="BP6" s="22">
        <f>IF(BP7="",NA(),BP7)</f>
        <v>113.21</v>
      </c>
      <c r="BQ6" s="22">
        <f t="shared" ref="BQ6:BY6" si="8">IF(BQ7="",NA(),BQ7)</f>
        <v>105.05</v>
      </c>
      <c r="BR6" s="22">
        <f t="shared" si="8"/>
        <v>108.69</v>
      </c>
      <c r="BS6" s="22">
        <f t="shared" si="8"/>
        <v>103.48</v>
      </c>
      <c r="BT6" s="22">
        <f t="shared" si="8"/>
        <v>110.86</v>
      </c>
      <c r="BU6" s="22">
        <f t="shared" si="8"/>
        <v>100.12</v>
      </c>
      <c r="BV6" s="22">
        <f t="shared" si="8"/>
        <v>98.66</v>
      </c>
      <c r="BW6" s="22">
        <f t="shared" si="8"/>
        <v>98.64</v>
      </c>
      <c r="BX6" s="22">
        <f t="shared" si="8"/>
        <v>94.78</v>
      </c>
      <c r="BY6" s="22">
        <f t="shared" si="8"/>
        <v>97.59</v>
      </c>
      <c r="BZ6" s="21" t="str">
        <f>IF(BZ7="","",IF(BZ7="-","【-】","【"&amp;SUBSTITUTE(TEXT(BZ7,"#,##0.00"),"-","△")&amp;"】"))</f>
        <v>【102.35】</v>
      </c>
      <c r="CA6" s="22">
        <f>IF(CA7="",NA(),CA7)</f>
        <v>140.09</v>
      </c>
      <c r="CB6" s="22">
        <f t="shared" ref="CB6:CJ6" si="9">IF(CB7="",NA(),CB7)</f>
        <v>152.66999999999999</v>
      </c>
      <c r="CC6" s="22">
        <f t="shared" si="9"/>
        <v>147.25</v>
      </c>
      <c r="CD6" s="22">
        <f t="shared" si="9"/>
        <v>153.84</v>
      </c>
      <c r="CE6" s="22">
        <f t="shared" si="9"/>
        <v>143.15</v>
      </c>
      <c r="CF6" s="22">
        <f t="shared" si="9"/>
        <v>174.97</v>
      </c>
      <c r="CG6" s="22">
        <f t="shared" si="9"/>
        <v>178.59</v>
      </c>
      <c r="CH6" s="22">
        <f t="shared" si="9"/>
        <v>178.92</v>
      </c>
      <c r="CI6" s="22">
        <f t="shared" si="9"/>
        <v>181.3</v>
      </c>
      <c r="CJ6" s="22">
        <f t="shared" si="9"/>
        <v>181.71</v>
      </c>
      <c r="CK6" s="21" t="str">
        <f>IF(CK7="","",IF(CK7="-","【-】","【"&amp;SUBSTITUTE(TEXT(CK7,"#,##0.00"),"-","△")&amp;"】"))</f>
        <v>【167.74】</v>
      </c>
      <c r="CL6" s="22">
        <f>IF(CL7="",NA(),CL7)</f>
        <v>73.89</v>
      </c>
      <c r="CM6" s="22">
        <f t="shared" ref="CM6:CU6" si="10">IF(CM7="",NA(),CM7)</f>
        <v>68.760000000000005</v>
      </c>
      <c r="CN6" s="22">
        <f t="shared" si="10"/>
        <v>68.94</v>
      </c>
      <c r="CO6" s="22">
        <f t="shared" si="10"/>
        <v>69.319999999999993</v>
      </c>
      <c r="CP6" s="22">
        <f t="shared" si="10"/>
        <v>69.84</v>
      </c>
      <c r="CQ6" s="22">
        <f t="shared" si="10"/>
        <v>55.63</v>
      </c>
      <c r="CR6" s="22">
        <f t="shared" si="10"/>
        <v>55.03</v>
      </c>
      <c r="CS6" s="22">
        <f t="shared" si="10"/>
        <v>55.14</v>
      </c>
      <c r="CT6" s="22">
        <f t="shared" si="10"/>
        <v>55.89</v>
      </c>
      <c r="CU6" s="22">
        <f t="shared" si="10"/>
        <v>55.72</v>
      </c>
      <c r="CV6" s="21" t="str">
        <f>IF(CV7="","",IF(CV7="-","【-】","【"&amp;SUBSTITUTE(TEXT(CV7,"#,##0.00"),"-","△")&amp;"】"))</f>
        <v>【60.29】</v>
      </c>
      <c r="CW6" s="22">
        <f>IF(CW7="",NA(),CW7)</f>
        <v>80.680000000000007</v>
      </c>
      <c r="CX6" s="22">
        <f t="shared" ref="CX6:DF6" si="11">IF(CX7="",NA(),CX7)</f>
        <v>83.89</v>
      </c>
      <c r="CY6" s="22">
        <f t="shared" si="11"/>
        <v>82.55</v>
      </c>
      <c r="CZ6" s="22">
        <f t="shared" si="11"/>
        <v>83.56</v>
      </c>
      <c r="DA6" s="22">
        <f t="shared" si="11"/>
        <v>81.61</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48.97</v>
      </c>
      <c r="DI6" s="22">
        <f t="shared" ref="DI6:DQ6" si="12">IF(DI7="",NA(),DI7)</f>
        <v>50.11</v>
      </c>
      <c r="DJ6" s="22">
        <f t="shared" si="12"/>
        <v>50.87</v>
      </c>
      <c r="DK6" s="22">
        <f t="shared" si="12"/>
        <v>51.8</v>
      </c>
      <c r="DL6" s="22">
        <f t="shared" si="12"/>
        <v>52.39</v>
      </c>
      <c r="DM6" s="22">
        <f t="shared" si="12"/>
        <v>48.05</v>
      </c>
      <c r="DN6" s="22">
        <f t="shared" si="12"/>
        <v>48.87</v>
      </c>
      <c r="DO6" s="22">
        <f t="shared" si="12"/>
        <v>49.92</v>
      </c>
      <c r="DP6" s="22">
        <f t="shared" si="12"/>
        <v>50.63</v>
      </c>
      <c r="DQ6" s="22">
        <f t="shared" si="12"/>
        <v>51.29</v>
      </c>
      <c r="DR6" s="21" t="str">
        <f>IF(DR7="","",IF(DR7="-","【-】","【"&amp;SUBSTITUTE(TEXT(DR7,"#,##0.00"),"-","△")&amp;"】"))</f>
        <v>【50.88】</v>
      </c>
      <c r="DS6" s="22">
        <f>IF(DS7="",NA(),DS7)</f>
        <v>17.71</v>
      </c>
      <c r="DT6" s="22">
        <f t="shared" ref="DT6:EB6" si="13">IF(DT7="",NA(),DT7)</f>
        <v>22.4</v>
      </c>
      <c r="DU6" s="22">
        <f t="shared" si="13"/>
        <v>27.47</v>
      </c>
      <c r="DV6" s="22">
        <f t="shared" si="13"/>
        <v>30.79</v>
      </c>
      <c r="DW6" s="22">
        <f t="shared" si="13"/>
        <v>32.130000000000003</v>
      </c>
      <c r="DX6" s="22">
        <f t="shared" si="13"/>
        <v>13.39</v>
      </c>
      <c r="DY6" s="22">
        <f t="shared" si="13"/>
        <v>14.85</v>
      </c>
      <c r="DZ6" s="22">
        <f t="shared" si="13"/>
        <v>16.88</v>
      </c>
      <c r="EA6" s="22">
        <f t="shared" si="13"/>
        <v>18.28</v>
      </c>
      <c r="EB6" s="22">
        <f t="shared" si="13"/>
        <v>19.61</v>
      </c>
      <c r="EC6" s="21" t="str">
        <f>IF(EC7="","",IF(EC7="-","【-】","【"&amp;SUBSTITUTE(TEXT(EC7,"#,##0.00"),"-","△")&amp;"】"))</f>
        <v>【22.30】</v>
      </c>
      <c r="ED6" s="22">
        <f>IF(ED7="",NA(),ED7)</f>
        <v>0.37</v>
      </c>
      <c r="EE6" s="22">
        <f t="shared" ref="EE6:EM6" si="14">IF(EE7="",NA(),EE7)</f>
        <v>0.65</v>
      </c>
      <c r="EF6" s="22">
        <f t="shared" si="14"/>
        <v>0.92</v>
      </c>
      <c r="EG6" s="22">
        <f t="shared" si="14"/>
        <v>0.95</v>
      </c>
      <c r="EH6" s="22">
        <f t="shared" si="14"/>
        <v>0.9</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163228</v>
      </c>
      <c r="D7" s="24">
        <v>46</v>
      </c>
      <c r="E7" s="24">
        <v>1</v>
      </c>
      <c r="F7" s="24">
        <v>0</v>
      </c>
      <c r="G7" s="24">
        <v>1</v>
      </c>
      <c r="H7" s="24" t="s">
        <v>93</v>
      </c>
      <c r="I7" s="24" t="s">
        <v>94</v>
      </c>
      <c r="J7" s="24" t="s">
        <v>95</v>
      </c>
      <c r="K7" s="24" t="s">
        <v>96</v>
      </c>
      <c r="L7" s="24" t="s">
        <v>97</v>
      </c>
      <c r="M7" s="24" t="s">
        <v>98</v>
      </c>
      <c r="N7" s="25" t="s">
        <v>99</v>
      </c>
      <c r="O7" s="25">
        <v>61.3</v>
      </c>
      <c r="P7" s="25">
        <v>91.4</v>
      </c>
      <c r="Q7" s="25">
        <v>3190</v>
      </c>
      <c r="R7" s="25">
        <v>19638</v>
      </c>
      <c r="S7" s="25">
        <v>236.71</v>
      </c>
      <c r="T7" s="25">
        <v>82.96</v>
      </c>
      <c r="U7" s="25">
        <v>17827</v>
      </c>
      <c r="V7" s="25">
        <v>32.47</v>
      </c>
      <c r="W7" s="25">
        <v>549.03</v>
      </c>
      <c r="X7" s="25">
        <v>112.48</v>
      </c>
      <c r="Y7" s="25">
        <v>105.49</v>
      </c>
      <c r="Z7" s="25">
        <v>108.98</v>
      </c>
      <c r="AA7" s="25">
        <v>104.6</v>
      </c>
      <c r="AB7" s="25">
        <v>110.69</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270.94</v>
      </c>
      <c r="AU7" s="25">
        <v>452.83</v>
      </c>
      <c r="AV7" s="25">
        <v>436.93</v>
      </c>
      <c r="AW7" s="25">
        <v>404.71</v>
      </c>
      <c r="AX7" s="25">
        <v>382.12</v>
      </c>
      <c r="AY7" s="25">
        <v>359.47</v>
      </c>
      <c r="AZ7" s="25">
        <v>369.69</v>
      </c>
      <c r="BA7" s="25">
        <v>379.08</v>
      </c>
      <c r="BB7" s="25">
        <v>367.55</v>
      </c>
      <c r="BC7" s="25">
        <v>378.56</v>
      </c>
      <c r="BD7" s="25">
        <v>261.51</v>
      </c>
      <c r="BE7" s="25">
        <v>551.49</v>
      </c>
      <c r="BF7" s="25">
        <v>560.79</v>
      </c>
      <c r="BG7" s="25">
        <v>564.24</v>
      </c>
      <c r="BH7" s="25">
        <v>553.67999999999995</v>
      </c>
      <c r="BI7" s="25">
        <v>557.30999999999995</v>
      </c>
      <c r="BJ7" s="25">
        <v>401.79</v>
      </c>
      <c r="BK7" s="25">
        <v>402.99</v>
      </c>
      <c r="BL7" s="25">
        <v>398.98</v>
      </c>
      <c r="BM7" s="25">
        <v>418.68</v>
      </c>
      <c r="BN7" s="25">
        <v>395.68</v>
      </c>
      <c r="BO7" s="25">
        <v>265.16000000000003</v>
      </c>
      <c r="BP7" s="25">
        <v>113.21</v>
      </c>
      <c r="BQ7" s="25">
        <v>105.05</v>
      </c>
      <c r="BR7" s="25">
        <v>108.69</v>
      </c>
      <c r="BS7" s="25">
        <v>103.48</v>
      </c>
      <c r="BT7" s="25">
        <v>110.86</v>
      </c>
      <c r="BU7" s="25">
        <v>100.12</v>
      </c>
      <c r="BV7" s="25">
        <v>98.66</v>
      </c>
      <c r="BW7" s="25">
        <v>98.64</v>
      </c>
      <c r="BX7" s="25">
        <v>94.78</v>
      </c>
      <c r="BY7" s="25">
        <v>97.59</v>
      </c>
      <c r="BZ7" s="25">
        <v>102.35</v>
      </c>
      <c r="CA7" s="25">
        <v>140.09</v>
      </c>
      <c r="CB7" s="25">
        <v>152.66999999999999</v>
      </c>
      <c r="CC7" s="25">
        <v>147.25</v>
      </c>
      <c r="CD7" s="25">
        <v>153.84</v>
      </c>
      <c r="CE7" s="25">
        <v>143.15</v>
      </c>
      <c r="CF7" s="25">
        <v>174.97</v>
      </c>
      <c r="CG7" s="25">
        <v>178.59</v>
      </c>
      <c r="CH7" s="25">
        <v>178.92</v>
      </c>
      <c r="CI7" s="25">
        <v>181.3</v>
      </c>
      <c r="CJ7" s="25">
        <v>181.71</v>
      </c>
      <c r="CK7" s="25">
        <v>167.74</v>
      </c>
      <c r="CL7" s="25">
        <v>73.89</v>
      </c>
      <c r="CM7" s="25">
        <v>68.760000000000005</v>
      </c>
      <c r="CN7" s="25">
        <v>68.94</v>
      </c>
      <c r="CO7" s="25">
        <v>69.319999999999993</v>
      </c>
      <c r="CP7" s="25">
        <v>69.84</v>
      </c>
      <c r="CQ7" s="25">
        <v>55.63</v>
      </c>
      <c r="CR7" s="25">
        <v>55.03</v>
      </c>
      <c r="CS7" s="25">
        <v>55.14</v>
      </c>
      <c r="CT7" s="25">
        <v>55.89</v>
      </c>
      <c r="CU7" s="25">
        <v>55.72</v>
      </c>
      <c r="CV7" s="25">
        <v>60.29</v>
      </c>
      <c r="CW7" s="25">
        <v>80.680000000000007</v>
      </c>
      <c r="CX7" s="25">
        <v>83.89</v>
      </c>
      <c r="CY7" s="25">
        <v>82.55</v>
      </c>
      <c r="CZ7" s="25">
        <v>83.56</v>
      </c>
      <c r="DA7" s="25">
        <v>81.61</v>
      </c>
      <c r="DB7" s="25">
        <v>82.04</v>
      </c>
      <c r="DC7" s="25">
        <v>81.900000000000006</v>
      </c>
      <c r="DD7" s="25">
        <v>81.39</v>
      </c>
      <c r="DE7" s="25">
        <v>81.27</v>
      </c>
      <c r="DF7" s="25">
        <v>81.260000000000005</v>
      </c>
      <c r="DG7" s="25">
        <v>90.12</v>
      </c>
      <c r="DH7" s="25">
        <v>48.97</v>
      </c>
      <c r="DI7" s="25">
        <v>50.11</v>
      </c>
      <c r="DJ7" s="25">
        <v>50.87</v>
      </c>
      <c r="DK7" s="25">
        <v>51.8</v>
      </c>
      <c r="DL7" s="25">
        <v>52.39</v>
      </c>
      <c r="DM7" s="25">
        <v>48.05</v>
      </c>
      <c r="DN7" s="25">
        <v>48.87</v>
      </c>
      <c r="DO7" s="25">
        <v>49.92</v>
      </c>
      <c r="DP7" s="25">
        <v>50.63</v>
      </c>
      <c r="DQ7" s="25">
        <v>51.29</v>
      </c>
      <c r="DR7" s="25">
        <v>50.88</v>
      </c>
      <c r="DS7" s="25">
        <v>17.71</v>
      </c>
      <c r="DT7" s="25">
        <v>22.4</v>
      </c>
      <c r="DU7" s="25">
        <v>27.47</v>
      </c>
      <c r="DV7" s="25">
        <v>30.79</v>
      </c>
      <c r="DW7" s="25">
        <v>32.130000000000003</v>
      </c>
      <c r="DX7" s="25">
        <v>13.39</v>
      </c>
      <c r="DY7" s="25">
        <v>14.85</v>
      </c>
      <c r="DZ7" s="25">
        <v>16.88</v>
      </c>
      <c r="EA7" s="25">
        <v>18.28</v>
      </c>
      <c r="EB7" s="25">
        <v>19.61</v>
      </c>
      <c r="EC7" s="25">
        <v>22.3</v>
      </c>
      <c r="ED7" s="25">
        <v>0.37</v>
      </c>
      <c r="EE7" s="25">
        <v>0.65</v>
      </c>
      <c r="EF7" s="25">
        <v>0.92</v>
      </c>
      <c r="EG7" s="25">
        <v>0.95</v>
      </c>
      <c r="EH7" s="25">
        <v>0.9</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2023-01-11T04:03:08Z</cp:lastPrinted>
  <dcterms:modified xsi:type="dcterms:W3CDTF">2023-01-11T04:31:01Z</dcterms:modified>
</cp:coreProperties>
</file>