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12上市町\下水道（法非適用）\"/>
    </mc:Choice>
  </mc:AlternateContent>
  <xr:revisionPtr revIDLastSave="0" documentId="13_ncr:1_{770A6BF8-822A-4287-A726-77EEE32FB803}" xr6:coauthVersionLast="36" xr6:coauthVersionMax="43" xr10:uidLastSave="{00000000-0000-0000-0000-000000000000}"/>
  <workbookProtection workbookAlgorithmName="SHA-512" workbookHashValue="bIVotSdhclK/Av652pYk4/Ie6AtCDEy7ebhdNx2NzO6zUklKHVUCA+cuQI3vmFRvHIyQeNSmPxpBxxh5yG6aZQ==" workbookSaltValue="nBgEokemmcoMhxN/3Jh/TQ=="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P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<sst xmlns="http://schemas.openxmlformats.org/spreadsheetml/2006/main" count="236" uniqueCount="122">
  <si>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</si>
  <si>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</si>
  <si>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</si>
  <si>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</si>
  <si>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</si>
  <si>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</si>
  <si>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</si>
  <si>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</si>
  <si>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</si>
  <si>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</si>
  <si>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</si>
  <si>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</si>
  <si>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</si>
  <si>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</si>
  <si>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</si>
  <si>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</si>
  <si>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</si>
  <si>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</si>
  <si>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</si>
  <si>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</si>
  <si>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</si>
  <si>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</si>
  <si>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</si>
  <si>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</si>
  <si>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</si>
  <si>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</si>
  <si>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</si>
  <si>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</si>
  <si>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</si>
  <si>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</si>
  <si>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</si>
  <si>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</si>
  <si>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</si>
  <si>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</si>
  <si>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</si>
  <si>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</si>
  <si>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</si>
  <si>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</si>
  <si>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</si>
  <si>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</si>
  <si>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</si>
  <si>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</si>
  <si>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</si>
  <si>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</si>
  <si>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</si>
  <si>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</si>
  <si>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</si>
  <si>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</si>
  <si>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</si>
  <si>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</si>
  <si>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</si>
  <si>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</si>
  <si>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</si>
  <si>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</si>
  <si>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</si>
  <si>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</si>
  <si>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</si>
  <si>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</si>
  <si>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</si>
  <si>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</si>
  <si>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</si>
  <si>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</si>
  <si>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</si>
  <si>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</si>
  <si>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</si>
  <si>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</si>
  <si>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</si>
  <si>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</si>
  <si>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</si>
  <si>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</si>
  <si>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</si>
  <si>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</si>
  <si>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</si>
  <si>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</si>
  <si>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</si>
  <si>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</si>
  <si>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</si>
  <si>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</si>
  <si>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</si>
  <si>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</si>
  <si>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</si>
  <si>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</si>
  <si>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</si>
  <si>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</si>
  <si>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</si>
  <si>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</si>
  <si>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</si>
  <si>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</si>
  <si>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</si>
  <si>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</si>
  <si>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</si>
  <si>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</si>
  <si>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</si>
  <si>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</si>
  <si>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</si>
  <si>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</si>
  <si>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</si>
  <si>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</si>
  <si>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</si>
  <si>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</si>
  <si>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</si>
  <si>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</si>
  <si>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</si>
  <si>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</si>
  <si>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</si>
  <si>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</si>
  <si>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</si>
  <si>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</si>
  <si>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</si>
  <si>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</si>
  <si>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</si>
  <si>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</si>
  <si>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</si>
  <si>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</si>
  <si>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</si>
  <si>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</si>
  <si>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</si>
  <si>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</si>
  <si>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</si>
  <si>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平成２年度から整備を開始しているため、初期の管渠については布設後30年が経過し始めている。今後、管渠の点検等が必要となってくる。</t>
    <rPh sb="1" eb="3">
      <t>ヘイセイ</t>
    </rPh>
    <rPh sb="4" eb="6">
      <t>ネンド</t>
    </rPh>
    <rPh sb="8" eb="10">
      <t>セイビ</t>
    </rPh>
    <rPh sb="11" eb="13">
      <t>カイシ</t>
    </rPh>
    <rPh sb="20" eb="22">
      <t>ショキ</t>
    </rPh>
    <rPh sb="23" eb="25">
      <t>カンキョ</t>
    </rPh>
    <rPh sb="40" eb="41">
      <t>ハジ</t>
    </rPh>
    <phoneticPr fontId="16"/>
  </si>
  <si>
    <t xml:space="preserve">  本町においては、収益的収支比率はここ数年60～70％前後で推移し、赤字が続いている状況である。
　人口が減少しているため収益の上昇は見込まれない半面、施設備品の更新が必要となってくるため費用の増加が予想される。
　また、汚水管渠の面的整備事業は終了しているが、施設利用率が常に50％程度なので、今後は近隣団体との広域連携や、更新時期のサイズダウン、合併浄化槽への事業転換等、事業継続のため根本的な検討をする必要があると思われる。</t>
    <rPh sb="101" eb="103">
      <t>ヨソウ</t>
    </rPh>
    <rPh sb="132" eb="134">
      <t>シセツ</t>
    </rPh>
    <rPh sb="152" eb="154">
      <t>キンリン</t>
    </rPh>
    <rPh sb="154" eb="156">
      <t>ダンタイ</t>
    </rPh>
    <rPh sb="158" eb="160">
      <t>コウイキ</t>
    </rPh>
    <rPh sb="160" eb="162">
      <t>レンケイ</t>
    </rPh>
    <rPh sb="176" eb="178">
      <t>ガッペイ</t>
    </rPh>
    <rPh sb="178" eb="181">
      <t>ジョウカソウ</t>
    </rPh>
    <rPh sb="183" eb="185">
      <t>ジギョウ</t>
    </rPh>
    <rPh sb="185" eb="187">
      <t>テンカン</t>
    </rPh>
    <rPh sb="187" eb="188">
      <t>ナド</t>
    </rPh>
    <rPh sb="189" eb="191">
      <t>ジギョウ</t>
    </rPh>
    <rPh sb="191" eb="193">
      <t>ケイゾク</t>
    </rPh>
    <rPh sb="196" eb="199">
      <t>コンポンテキ</t>
    </rPh>
    <phoneticPr fontId="15"/>
  </si>
  <si>
    <t xml:space="preserve">①収益的収支比率は66.83％（R3）とずっと赤字であり、経営の健全性については一定の水準に達していない状況である。R3年度は、総費用が11,107千円減少したが、総収益も9,630千円減少したため収支比率が悪化した。
④企業債残高対事業規模比率は、類似団体の平均値を下回っている。地方債残高は前年比△115,499千円と減少している。
⑤経費回収率は、99.94％となっており、ほぼ使用料で経費を回収できている。
⑥汚水処理原価は、類似団体の平均値を下回っている。
⑦施設利用率は、類似団体の平均値を下回っている。利用率が常に50％程度なので更新時期などにはサイズダウンや合併浄化槽への事業転換などを検討する必要があると思われる。
⑧水洗化率については、類似団体の平均値より高い水準にあり、年々微増し続けている。今後も水洗化率の向上に努めていく。
 </t>
    <rPh sb="60" eb="62">
      <t>ネンド</t>
    </rPh>
    <rPh sb="64" eb="67">
      <t>ソウヒヨウ</t>
    </rPh>
    <rPh sb="74" eb="76">
      <t>センエン</t>
    </rPh>
    <rPh sb="76" eb="78">
      <t>ゲンショウ</t>
    </rPh>
    <rPh sb="82" eb="85">
      <t>ソウシュウエキ</t>
    </rPh>
    <rPh sb="91" eb="93">
      <t>センエン</t>
    </rPh>
    <rPh sb="93" eb="95">
      <t>ゲンショウ</t>
    </rPh>
    <rPh sb="99" eb="103">
      <t>シュウシヒリツ</t>
    </rPh>
    <rPh sb="104" eb="106">
      <t>アッカ</t>
    </rPh>
    <rPh sb="134" eb="135">
      <t>シタ</t>
    </rPh>
    <rPh sb="141" eb="146">
      <t>チホウサイザンダカ</t>
    </rPh>
    <rPh sb="147" eb="150">
      <t>ゼンネンヒ</t>
    </rPh>
    <rPh sb="158" eb="160">
      <t>センエン</t>
    </rPh>
    <rPh sb="161" eb="163">
      <t>ゲンショウ</t>
    </rPh>
    <rPh sb="196" eb="198">
      <t>ケイヒ</t>
    </rPh>
    <rPh sb="251" eb="252">
      <t>シタ</t>
    </rPh>
    <rPh sb="287" eb="289">
      <t>ガッペイ</t>
    </rPh>
    <rPh sb="289" eb="292">
      <t>ジョウカソウ</t>
    </rPh>
    <rPh sb="294" eb="296">
      <t>ジギョウ</t>
    </rPh>
    <rPh sb="296" eb="298">
      <t>テンカン</t>
    </rPh>
    <rPh sb="301" eb="303">
      <t>ケントウ</t>
    </rPh>
    <rPh sb="305" eb="307">
      <t>ヒツヨウ</t>
    </rPh>
    <rPh sb="311" eb="312">
      <t>オモ</t>
    </rPh>
    <rPh sb="346" eb="348">
      <t>ネンネン</t>
    </rPh>
    <rPh sb="348" eb="350">
      <t>ビゾウ</t>
    </rPh>
    <rPh sb="351" eb="352">
      <t>ツヅ</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</si>
</sst>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AD534B7C-64D1-4971-854D-30EB4773A3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31-4E94-A834-A12B5F8602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CC31-4E94-A834-A12B5F8602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55.98</c:v>
                </c:pt>
                <c:pt idx="1">
                  <c:v>54.32</c:v>
                </c:pt>
                <c:pt idx="2">
                  <c:v>54.32</c:v>
                </c:pt>
                <c:pt idx="3">
                  <c:v>53.56</c:v>
                </c:pt>
                <c:pt idx="4">
                  <c:v>53.56</c:v>
                </c:pt>
              </c:numCache>
            </c:numRef>
          </c:val>
          <c:extLst>
            <c:ext xmlns:c16="http://schemas.microsoft.com/office/drawing/2014/chart" uri="{C3380CC4-5D6E-409C-BE32-E72D297353CC}">
              <c16:uniqueId val="{00000000-2685-4910-A954-9B9F922071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2685-4910-A954-9B9F922071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94.19</c:v>
                </c:pt>
                <c:pt idx="1">
                  <c:v>94.74</c:v>
                </c:pt>
                <c:pt idx="2">
                  <c:v>95.22</c:v>
                </c:pt>
                <c:pt idx="3">
                  <c:v>95.72</c:v>
                </c:pt>
                <c:pt idx="4">
                  <c:v>95.83</c:v>
                </c:pt>
              </c:numCache>
            </c:numRef>
          </c:val>
          <c:extLst>
            <c:ext xmlns:c16="http://schemas.microsoft.com/office/drawing/2014/chart" uri="{C3380CC4-5D6E-409C-BE32-E72D297353CC}">
              <c16:uniqueId val="{00000000-E91C-44AE-8812-9C76717264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E91C-44AE-8812-9C76717264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70.63</c:v>
                </c:pt>
                <c:pt idx="1">
                  <c:v>72.239999999999995</c:v>
                </c:pt>
                <c:pt idx="2">
                  <c:v>70.09</c:v>
                </c:pt>
                <c:pt idx="3">
                  <c:v>69.22</c:v>
                </c:pt>
                <c:pt idx="4">
                  <c:v>66.83</c:v>
                </c:pt>
              </c:numCache>
            </c:numRef>
          </c:val>
          <c:extLst>
            <c:ext xmlns:c16="http://schemas.microsoft.com/office/drawing/2014/chart" uri="{C3380CC4-5D6E-409C-BE32-E72D297353CC}">
              <c16:uniqueId val="{00000000-04CB-43A8-B7BD-E6D3AFEC892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CB-43A8-B7BD-E6D3AFEC892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DA-4BBC-BE7D-1609DF01DE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A-4BBC-BE7D-1609DF01DE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4F-437B-8EF6-DC2C1BF820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4F-437B-8EF6-DC2C1BF820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00-4BA9-A42C-A2ABDF598CB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00-4BA9-A42C-A2ABDF598CB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3-47E8-A55B-2F1200A1A7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3-47E8-A55B-2F1200A1A7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385.02</c:v>
                </c:pt>
                <c:pt idx="1">
                  <c:v>25.17</c:v>
                </c:pt>
                <c:pt idx="2">
                  <c:v>189.34</c:v>
                </c:pt>
                <c:pt idx="3">
                  <c:v>348.37</c:v>
                </c:pt>
                <c:pt idx="4">
                  <c:v>255.02</c:v>
                </c:pt>
              </c:numCache>
            </c:numRef>
          </c:val>
          <c:extLst>
            <c:ext xmlns:c16="http://schemas.microsoft.com/office/drawing/2014/chart" uri="{C3380CC4-5D6E-409C-BE32-E72D297353CC}">
              <c16:uniqueId val="{00000000-3C61-4B68-88E8-A57EE6CA26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3C61-4B68-88E8-A57EE6CA26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c:v>
                </c:pt>
                <c:pt idx="3">
                  <c:v>100</c:v>
                </c:pt>
                <c:pt idx="4">
                  <c:v>99.94</c:v>
                </c:pt>
              </c:numCache>
            </c:numRef>
          </c:val>
          <c:extLst>
            <c:ext xmlns:c16="http://schemas.microsoft.com/office/drawing/2014/chart" uri="{C3380CC4-5D6E-409C-BE32-E72D297353CC}">
              <c16:uniqueId val="{00000000-92EC-4BB0-87D8-68FF667B2F8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2EC-4BB0-87D8-68FF667B2F8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167.66</c:v>
                </c:pt>
                <c:pt idx="1">
                  <c:v>168.21</c:v>
                </c:pt>
                <c:pt idx="2">
                  <c:v>176.42</c:v>
                </c:pt>
                <c:pt idx="3">
                  <c:v>193.24</c:v>
                </c:pt>
                <c:pt idx="4">
                  <c:v>194.85</c:v>
                </c:pt>
              </c:numCache>
            </c:numRef>
          </c:val>
          <c:extLst>
            <c:ext xmlns:c16="http://schemas.microsoft.com/office/drawing/2014/chart" uri="{C3380CC4-5D6E-409C-BE32-E72D297353CC}">
              <c16:uniqueId val="{00000000-586A-44C3-AD33-AE864B4750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86A-44C3-AD33-AE864B4750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X15" zoomScale="84" zoomScaleNormal="84"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上市町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2">
        <f>データ!S6</f>
        <v>19638</v>
      </c>
      <c r="AM8" s="52"/>
      <c r="AN8" s="52"/>
      <c r="AO8" s="52"/>
      <c r="AP8" s="52"/>
      <c r="AQ8" s="52"/>
      <c r="AR8" s="52"/>
      <c r="AS8" s="52"/>
      <c r="AT8" s="51">
        <f>データ!T6</f>
        <v>236.71</v>
      </c>
      <c r="AU8" s="51"/>
      <c r="AV8" s="51"/>
      <c r="AW8" s="51"/>
      <c r="AX8" s="51"/>
      <c r="AY8" s="51"/>
      <c r="AZ8" s="51"/>
      <c r="BA8" s="51"/>
      <c r="BB8" s="51">
        <f>データ!U6</f>
        <v>82.96</v>
      </c>
      <c r="BC8" s="51"/>
      <c r="BD8" s="51"/>
      <c r="BE8" s="51"/>
      <c r="BF8" s="51"/>
      <c r="BG8" s="51"/>
      <c r="BH8" s="51"/>
      <c r="BI8" s="51"/>
      <c r="BJ8" s="3"/>
      <c r="BK8" s="3"/>
      <c r="BL8" s="67" t="s">
        <v>10</v>
      </c>
      <c r="BM8" s="68"/>
      <c r="BN8" s="69" t="s">
        <v>11</v>
      </c>
      <c r="BO8" s="69"/>
      <c r="BP8" s="69"/>
      <c r="BQ8" s="69"/>
      <c r="BR8" s="69"/>
      <c r="BS8" s="69"/>
      <c r="BT8" s="69"/>
      <c r="BU8" s="69"/>
      <c r="BV8" s="69"/>
      <c r="BW8" s="69"/>
      <c r="BX8" s="69"/>
      <c r="BY8" s="70"/>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56" t="s">
        <v>21</v>
      </c>
      <c r="BO9" s="56"/>
      <c r="BP9" s="56"/>
      <c r="BQ9" s="56"/>
      <c r="BR9" s="56"/>
      <c r="BS9" s="56"/>
      <c r="BT9" s="56"/>
      <c r="BU9" s="56"/>
      <c r="BV9" s="56"/>
      <c r="BW9" s="56"/>
      <c r="BX9" s="56"/>
      <c r="BY9" s="57"/>
    </row>
    <row r="10" spans="1:78" ht="18.75" customHeight="1" x14ac:dyDescent="0.15">
      <c r="A10" s="2"/>
      <c r="B10" s="51" t="str">
        <f>データ!N6</f>
        <v>-</v>
      </c>
      <c r="C10" s="51"/>
      <c r="D10" s="51"/>
      <c r="E10" s="51"/>
      <c r="F10" s="51"/>
      <c r="G10" s="51"/>
      <c r="H10" s="51"/>
      <c r="I10" s="51" t="str">
        <f>データ!O6</f>
        <v>該当数値なし</v>
      </c>
      <c r="J10" s="51"/>
      <c r="K10" s="51"/>
      <c r="L10" s="51"/>
      <c r="M10" s="51"/>
      <c r="N10" s="51"/>
      <c r="O10" s="51"/>
      <c r="P10" s="51">
        <f>データ!P6</f>
        <v>11.06</v>
      </c>
      <c r="Q10" s="51"/>
      <c r="R10" s="51"/>
      <c r="S10" s="51"/>
      <c r="T10" s="51"/>
      <c r="U10" s="51"/>
      <c r="V10" s="51"/>
      <c r="W10" s="51">
        <f>データ!Q6</f>
        <v>79.56</v>
      </c>
      <c r="X10" s="51"/>
      <c r="Y10" s="51"/>
      <c r="Z10" s="51"/>
      <c r="AA10" s="51"/>
      <c r="AB10" s="51"/>
      <c r="AC10" s="51"/>
      <c r="AD10" s="52">
        <f>データ!R6</f>
        <v>3740</v>
      </c>
      <c r="AE10" s="52"/>
      <c r="AF10" s="52"/>
      <c r="AG10" s="52"/>
      <c r="AH10" s="52"/>
      <c r="AI10" s="52"/>
      <c r="AJ10" s="52"/>
      <c r="AK10" s="2"/>
      <c r="AL10" s="52">
        <f>データ!V6</f>
        <v>2157</v>
      </c>
      <c r="AM10" s="52"/>
      <c r="AN10" s="52"/>
      <c r="AO10" s="52"/>
      <c r="AP10" s="52"/>
      <c r="AQ10" s="52"/>
      <c r="AR10" s="52"/>
      <c r="AS10" s="52"/>
      <c r="AT10" s="51">
        <f>データ!W6</f>
        <v>0.92</v>
      </c>
      <c r="AU10" s="51"/>
      <c r="AV10" s="51"/>
      <c r="AW10" s="51"/>
      <c r="AX10" s="51"/>
      <c r="AY10" s="51"/>
      <c r="AZ10" s="51"/>
      <c r="BA10" s="51"/>
      <c r="BB10" s="51">
        <f>データ!X6</f>
        <v>2344.5700000000002</v>
      </c>
      <c r="BC10" s="51"/>
      <c r="BD10" s="51"/>
      <c r="BE10" s="51"/>
      <c r="BF10" s="51"/>
      <c r="BG10" s="51"/>
      <c r="BH10" s="51"/>
      <c r="BI10" s="51"/>
      <c r="BJ10" s="2"/>
      <c r="BK10" s="2"/>
      <c r="BL10" s="58" t="s">
        <v>22</v>
      </c>
      <c r="BM10" s="59"/>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121</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120</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45</v>
      </c>
      <c r="O86" s="12" t="str">
        <f>データ!EO6</f>
        <v>【0.03】</v>
      </c>
    </row>
  </sheetData>
  <sheetProtection algorithmName="SHA-512" hashValue="ZNC38uENOXMqQAGjHps+Bv7fzRzZa+492pQv37nfUwGyXOzVLc0EpYGgyoUDUbj8si11I/745SiSfK519kOPLA==" saltValue="+MH4mcOj4aufgtxr1jJG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58</v>
      </c>
      <c r="B4" s="16"/>
      <c r="C4" s="16"/>
      <c r="D4" s="16"/>
      <c r="E4" s="16"/>
      <c r="F4" s="16"/>
      <c r="G4" s="16"/>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163228</v>
      </c>
      <c r="D6" s="19">
        <f t="shared" si="3"/>
        <v>47</v>
      </c>
      <c r="E6" s="19">
        <f t="shared" si="3"/>
        <v>17</v>
      </c>
      <c r="F6" s="19">
        <f t="shared" si="3"/>
        <v>5</v>
      </c>
      <c r="G6" s="19">
        <f t="shared" si="3"/>
        <v>0</v>
      </c>
      <c r="H6" s="19" t="str">
        <f t="shared" si="3"/>
        <v>富山県　上市町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11.06</v>
      </c>
      <c r="Q6" s="20">
        <f t="shared" si="3"/>
        <v>79.56</v>
      </c>
      <c r="R6" s="20">
        <f t="shared" si="3"/>
        <v>3740</v>
      </c>
      <c r="S6" s="20">
        <f t="shared" si="3"/>
        <v>19638</v>
      </c>
      <c r="T6" s="20">
        <f t="shared" si="3"/>
        <v>236.71</v>
      </c>
      <c r="U6" s="20">
        <f t="shared" si="3"/>
        <v>82.96</v>
      </c>
      <c r="V6" s="20">
        <f t="shared" si="3"/>
        <v>2157</v>
      </c>
      <c r="W6" s="20">
        <f t="shared" si="3"/>
        <v>0.92</v>
      </c>
      <c r="X6" s="20">
        <f t="shared" si="3"/>
        <v>2344.5700000000002</v>
      </c>
      <c r="Y6" s="21">
        <f>IF(Y7="",NA(),Y7)</f>
        <v>70.63</v>
      </c>
      <c r="Z6" s="21">
        <f t="shared" ref="Z6:AH6" si="4">IF(Z7="",NA(),Z7)</f>
        <v>72.239999999999995</v>
      </c>
      <c r="AA6" s="21">
        <f t="shared" si="4"/>
        <v>70.09</v>
      </c>
      <c r="AB6" s="21">
        <f t="shared" si="4"/>
        <v>69.22</v>
      </c>
      <c r="AC6" s="21">
        <f t="shared" si="4"/>
        <v>66.83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385.02</v>
      </c>
      <c r="BG6" s="21">
        <f t="shared" ref="BG6:BO6" si="7">IF(BG7="",NA(),BG7)</f>
        <v>25.17</v>
      </c>
      <c r="BH6" s="21">
        <f t="shared" si="7"/>
        <v>189.34</v>
      </c>
      <c r="BI6" s="21">
        <f t="shared" si="7"/>
        <v>348.37</v>
      </c>
      <c r="BJ6" s="21">
        <f t="shared" si="7"/>
        <v>255.02</v>
      </c>
      <c r="BK6" s="21">
        <f t="shared" si="7"/>
        <v>855.8</v>
      </c>
      <c r="BL6" s="21">
        <f t="shared" si="7"/>
        <v>789.46</v>
      </c>
      <c r="BM6" s="21">
        <f t="shared" si="7"/>
        <v>826.83</v>
      </c>
      <c r="BN6" s="21">
        <f t="shared" si="7"/>
        <v>867.83</v>
      </c>
      <c r="BO6" s="21">
        <f t="shared" si="7"/>
        <v>791.76</v>
      </c>
      <c r="BP6" s="20" t="str">
        <f>IF(BP7="","",IF(BP7="-","【-】","【"&amp;SUBSTITUTE(TEXT(BP7,"#,##0.00"),"-","△")&amp;"】"))</f>
        <v>【786.37】</v>
      </c>
      <c r="BQ6" s="21">
        <f>IF(BQ7="",NA(),BQ7)</f>
        <v>100</v>
      </c>
      <c r="BR6" s="21">
        <f t="shared" ref="BR6:BZ6" si="8">IF(BR7="",NA(),BR7)</f>
        <v>100</v>
      </c>
      <c r="BS6" s="21">
        <f t="shared" si="8"/>
        <v>100</v>
      </c>
      <c r="BT6" s="21">
        <f t="shared" si="8"/>
        <v>100</v>
      </c>
      <c r="BU6" s="21">
        <f t="shared" si="8"/>
        <v>99.94</v>
      </c>
      <c r="BV6" s="21">
        <f t="shared" si="8"/>
        <v>59.8</v>
      </c>
      <c r="BW6" s="21">
        <f t="shared" si="8"/>
        <v>57.77</v>
      </c>
      <c r="BX6" s="21">
        <f t="shared" si="8"/>
        <v>57.31</v>
      </c>
      <c r="BY6" s="21">
        <f t="shared" si="8"/>
        <v>57.08</v>
      </c>
      <c r="BZ6" s="21">
        <f t="shared" si="8"/>
        <v>56.26</v>
      </c>
      <c r="CA6" s="20" t="str">
        <f>IF(CA7="","",IF(CA7="-","【-】","【"&amp;SUBSTITUTE(TEXT(CA7,"#,##0.00"),"-","△")&amp;"】"))</f>
        <v>【60.65】</v>
      </c>
      <c r="CB6" s="21">
        <f>IF(CB7="",NA(),CB7)</f>
        <v>167.66</v>
      </c>
      <c r="CC6" s="21">
        <f t="shared" ref="CC6:CK6" si="9">IF(CC7="",NA(),CC7)</f>
        <v>168.21</v>
      </c>
      <c r="CD6" s="21">
        <f t="shared" si="9"/>
        <v>176.42</v>
      </c>
      <c r="CE6" s="21">
        <f t="shared" si="9"/>
        <v>193.24</v>
      </c>
      <c r="CF6" s="21">
        <f t="shared" si="9"/>
        <v>194.85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55.98</v>
      </c>
      <c r="CN6" s="21">
        <f t="shared" ref="CN6:CV6" si="10">IF(CN7="",NA(),CN7)</f>
        <v>54.32</v>
      </c>
      <c r="CO6" s="21">
        <f t="shared" si="10"/>
        <v>54.32</v>
      </c>
      <c r="CP6" s="21">
        <f t="shared" si="10"/>
        <v>53.56</v>
      </c>
      <c r="CQ6" s="21">
        <f t="shared" si="10"/>
        <v>53.56</v>
      </c>
      <c r="CR6" s="21">
        <f t="shared" si="10"/>
        <v>51.75</v>
      </c>
      <c r="CS6" s="21">
        <f t="shared" si="10"/>
        <v>50.68</v>
      </c>
      <c r="CT6" s="21">
        <f t="shared" si="10"/>
        <v>50.14</v>
      </c>
      <c r="CU6" s="21">
        <f t="shared" si="10"/>
        <v>54.83</v>
      </c>
      <c r="CV6" s="21">
        <f t="shared" si="10"/>
        <v>66.53</v>
      </c>
      <c r="CW6" s="20" t="str">
        <f>IF(CW7="","",IF(CW7="-","【-】","【"&amp;SUBSTITUTE(TEXT(CW7,"#,##0.00"),"-","△")&amp;"】"))</f>
        <v>【61.14】</v>
      </c>
      <c r="CX6" s="21">
        <f>IF(CX7="",NA(),CX7)</f>
        <v>94.19</v>
      </c>
      <c r="CY6" s="21">
        <f t="shared" ref="CY6:DG6" si="11">IF(CY7="",NA(),CY7)</f>
        <v>94.74</v>
      </c>
      <c r="CZ6" s="21">
        <f t="shared" si="11"/>
        <v>95.22</v>
      </c>
      <c r="DA6" s="21">
        <f t="shared" si="11"/>
        <v>95.72</v>
      </c>
      <c r="DB6" s="21">
        <f t="shared" si="11"/>
        <v>95.83</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163228</v>
      </c>
      <c r="D7" s="23">
        <v>47</v>
      </c>
      <c r="E7" s="23">
        <v>17</v>
      </c>
      <c r="F7" s="23">
        <v>5</v>
      </c>
      <c r="G7" s="23">
        <v>0</v>
      </c>
      <c r="H7" s="23" t="s">
        <v>99</v>
      </c>
      <c r="I7" s="23" t="s">
        <v>100</v>
      </c>
      <c r="J7" s="23" t="s">
        <v>101</v>
      </c>
      <c r="K7" s="23" t="s">
        <v>102</v>
      </c>
      <c r="L7" s="23" t="s">
        <v>103</v>
      </c>
      <c r="M7" s="23" t="s">
        <v>104</v>
      </c>
      <c r="N7" s="24" t="s">
        <v>105</v>
      </c>
      <c r="O7" s="24" t="s">
        <v>106</v>
      </c>
      <c r="P7" s="24">
        <v>11.06</v>
      </c>
      <c r="Q7" s="24">
        <v>79.56</v>
      </c>
      <c r="R7" s="24">
        <v>3740</v>
      </c>
      <c r="S7" s="24">
        <v>19638</v>
      </c>
      <c r="T7" s="24">
        <v>236.71</v>
      </c>
      <c r="U7" s="24">
        <v>82.96</v>
      </c>
      <c r="V7" s="24">
        <v>2157</v>
      </c>
      <c r="W7" s="24">
        <v>0.92</v>
      </c>
      <c r="X7" s="24">
        <v>2344.5700000000002</v>
      </c>
      <c r="Y7" s="24">
        <v>70.63</v>
      </c>
      <c r="Z7" s="24">
        <v>72.239999999999995</v>
      </c>
      <c r="AA7" s="24">
        <v>70.09</v>
      </c>
      <c r="AB7" s="24">
        <v>69.22</v>
      </c>
      <c r="AC7" s="24">
        <v>66.83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385.02</v>
      </c>
      <c r="BG7" s="24">
        <v>25.17</v>
      </c>
      <c r="BH7" s="24">
        <v>189.34</v>
      </c>
      <c r="BI7" s="24">
        <v>348.37</v>
      </c>
      <c r="BJ7" s="24">
        <v>255.02</v>
      </c>
      <c r="BK7" s="24">
        <v>855.8</v>
      </c>
      <c r="BL7" s="24">
        <v>789.46</v>
      </c>
      <c r="BM7" s="24">
        <v>826.83</v>
      </c>
      <c r="BN7" s="24">
        <v>867.83</v>
      </c>
      <c r="BO7" s="24">
        <v>791.76</v>
      </c>
      <c r="BP7" s="24">
        <v>786.37</v>
      </c>
      <c r="BQ7" s="24">
        <v>100</v>
      </c>
      <c r="BR7" s="24">
        <v>100</v>
      </c>
      <c r="BS7" s="24">
        <v>100</v>
      </c>
      <c r="BT7" s="24">
        <v>100</v>
      </c>
      <c r="BU7" s="24">
        <v>99.94</v>
      </c>
      <c r="BV7" s="24">
        <v>59.8</v>
      </c>
      <c r="BW7" s="24">
        <v>57.77</v>
      </c>
      <c r="BX7" s="24">
        <v>57.31</v>
      </c>
      <c r="BY7" s="24">
        <v>57.08</v>
      </c>
      <c r="BZ7" s="24">
        <v>56.26</v>
      </c>
      <c r="CA7" s="24">
        <v>60.65</v>
      </c>
      <c r="CB7" s="24">
        <v>167.66</v>
      </c>
      <c r="CC7" s="24">
        <v>168.21</v>
      </c>
      <c r="CD7" s="24">
        <v>176.42</v>
      </c>
      <c r="CE7" s="24">
        <v>193.24</v>
      </c>
      <c r="CF7" s="24">
        <v>194.85</v>
      </c>
      <c r="CG7" s="24">
        <v>263.76</v>
      </c>
      <c r="CH7" s="24">
        <v>274.35000000000002</v>
      </c>
      <c r="CI7" s="24">
        <v>273.52</v>
      </c>
      <c r="CJ7" s="24">
        <v>274.99</v>
      </c>
      <c r="CK7" s="24">
        <v>282.08999999999997</v>
      </c>
      <c r="CL7" s="24">
        <v>256.97000000000003</v>
      </c>
      <c r="CM7" s="24">
        <v>55.98</v>
      </c>
      <c r="CN7" s="24">
        <v>54.32</v>
      </c>
      <c r="CO7" s="24">
        <v>54.32</v>
      </c>
      <c r="CP7" s="24">
        <v>53.56</v>
      </c>
      <c r="CQ7" s="24">
        <v>53.56</v>
      </c>
      <c r="CR7" s="24">
        <v>51.75</v>
      </c>
      <c r="CS7" s="24">
        <v>50.68</v>
      </c>
      <c r="CT7" s="24">
        <v>50.14</v>
      </c>
      <c r="CU7" s="24">
        <v>54.83</v>
      </c>
      <c r="CV7" s="24">
        <v>66.53</v>
      </c>
      <c r="CW7" s="24">
        <v>61.14</v>
      </c>
      <c r="CX7" s="24">
        <v>94.19</v>
      </c>
      <c r="CY7" s="24">
        <v>94.74</v>
      </c>
      <c r="CZ7" s="24">
        <v>95.22</v>
      </c>
      <c r="DA7" s="24">
        <v>95.72</v>
      </c>
      <c r="DB7" s="24">
        <v>95.83</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2023-02-08T00:53:40Z</cp:lastPrinted>
  <dcterms:modified xsi:type="dcterms:W3CDTF">2023-02-08T00:53:46Z</dcterms:modified>
</cp:coreProperties>
</file>