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0006\Documents\調査\●R4調査もの\0118〆切経営比較分析表(浄化槽\下水道（法非適用）\"/>
    </mc:Choice>
  </mc:AlternateContent>
  <workbookProtection workbookAlgorithmName="SHA-512" workbookHashValue="vBRgW77u0RujsazOf42SewF2E6uy1k0dIcbnp+AOM+PCA2xb+b8+t9b3oJhW9kWZnCruN1/yU67+gbyl3WHvRg==" workbookSaltValue="ldL9VBUUfAI7+I1VI2Hi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<sst xmlns="http://schemas.openxmlformats.org/spreadsheetml/2006/main" count="258" uniqueCount="121">
  <si>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</si>
  <si>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</si>
  <si>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</si>
  <si>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</si>
  <si>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</si>
  <si>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</si>
  <si>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</si>
  <si>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</si>
  <si>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</si>
  <si>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</si>
  <si>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</si>
  <si>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</si>
  <si>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</si>
  <si>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</si>
  <si>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</si>
  <si>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</si>
  <si>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</si>
  <si>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</si>
  <si>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</si>
  <si>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</si>
  <si>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</si>
  <si>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</si>
  <si>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</si>
  <si>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</si>
  <si>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</si>
  <si>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</si>
  <si>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</si>
  <si>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</si>
  <si>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</si>
  <si>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</si>
  <si>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</si>
  <si>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</si>
  <si>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</si>
  <si>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</si>
  <si>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</si>
  <si>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</si>
  <si>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</si>
  <si>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</si>
  <si>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</si>
  <si>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</si>
  <si>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</si>
  <si>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</si>
  <si>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</si>
  <si>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</si>
  <si>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</si>
  <si>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</si>
  <si>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</si>
  <si>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</si>
  <si>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</si>
  <si>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</si>
  <si>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</si>
  <si>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</si>
  <si>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</si>
  <si>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</si>
  <si>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</si>
  <si>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</si>
  <si>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</si>
  <si>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</si>
  <si>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</si>
  <si>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</si>
  <si>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</si>
  <si>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</si>
  <si>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</si>
  <si>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</si>
  <si>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</si>
  <si>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</si>
  <si>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</si>
  <si>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</si>
  <si>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</si>
  <si>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</si>
  <si>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</si>
  <si>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</si>
  <si>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</si>
  <si>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</si>
  <si>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</si>
  <si>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</si>
  <si>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</si>
  <si>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</si>
  <si>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</si>
  <si>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</si>
  <si>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</si>
  <si>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</si>
  <si>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</si>
  <si>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</si>
  <si>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</si>
  <si>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</si>
  <si>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</si>
  <si>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</si>
  <si>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</si>
  <si>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</si>
  <si>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</si>
  <si>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</si>
  <si>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</si>
  <si>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</si>
  <si>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</si>
  <si>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</si>
  <si>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</si>
  <si>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</si>
  <si>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</si>
  <si>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</si>
  <si>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</si>
  <si>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</si>
  <si>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</si>
  <si>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</si>
  <si>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</si>
  <si>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</si>
  <si>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</si>
  <si>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</si>
  <si>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</si>
  <si>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</si>
  <si>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</si>
  <si>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</si>
  <si>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</si>
  <si>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</si>
  <si>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</si>
  <si>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</si>
  <si>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</si>
  <si>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</si>
  <si>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①収益的収支は使用料収入と一般会計からの繰入金で賄っているが、使用料収入の改善と併せて経営改善に向けた取り組みが必要である。
④企業債残高対事業規模比率が0％となっているが、これは企業債の償還財源にすべて一般会計繰入金を当てていることを示している。
⑤経費回収率が100％を下回っているため、今後、適正な使用料収入の確保及び汚水処理費の削減が必要である。
⑥汚水処理原価が類似団体より低くなったものの、今後も継続して浄化槽の設置基数を増加させ、維持管理費を削減する取り組みが必要である。
⑧水洗化率が100％であり、これは浄化槽を設置する際は必ず水洗便所を設置し、接続して水洗化することを確認する取り組みをしているためである。</t>
    <rPh sb="1" eb="6">
      <t>シュウエキテキシュウシ</t>
    </rPh>
    <rPh sb="7" eb="12">
      <t>シヨウリョウシュウニュウ</t>
    </rPh>
    <rPh sb="13" eb="17">
      <t>イッパンカイケイ</t>
    </rPh>
    <rPh sb="20" eb="23">
      <t>クリイレキン</t>
    </rPh>
    <rPh sb="24" eb="25">
      <t>マカナ</t>
    </rPh>
    <rPh sb="31" eb="36">
      <t>シヨウリョウシュウニュウ</t>
    </rPh>
    <rPh sb="37" eb="39">
      <t>カイゼン</t>
    </rPh>
    <rPh sb="40" eb="41">
      <t>アワ</t>
    </rPh>
    <rPh sb="43" eb="45">
      <t>ケイエイ</t>
    </rPh>
    <rPh sb="45" eb="47">
      <t>カイゼン</t>
    </rPh>
    <rPh sb="48" eb="49">
      <t>ム</t>
    </rPh>
    <rPh sb="51" eb="52">
      <t>ト</t>
    </rPh>
    <rPh sb="53" eb="54">
      <t>ク</t>
    </rPh>
    <rPh sb="56" eb="58">
      <t>ヒツヨウ</t>
    </rPh>
    <rPh sb="64" eb="67">
      <t>キギョウサイ</t>
    </rPh>
    <rPh sb="67" eb="69">
      <t>ザンダカ</t>
    </rPh>
    <rPh sb="69" eb="70">
      <t>タイ</t>
    </rPh>
    <rPh sb="70" eb="72">
      <t>ジギョウ</t>
    </rPh>
    <rPh sb="72" eb="74">
      <t>キボ</t>
    </rPh>
    <rPh sb="74" eb="76">
      <t>ヒリツ</t>
    </rPh>
    <rPh sb="90" eb="93">
      <t>キギョウサイ</t>
    </rPh>
    <rPh sb="94" eb="96">
      <t>ショウカン</t>
    </rPh>
    <rPh sb="96" eb="98">
      <t>ザイゲン</t>
    </rPh>
    <rPh sb="102" eb="106">
      <t>イッパンカイケイ</t>
    </rPh>
    <rPh sb="106" eb="109">
      <t>クリイレキン</t>
    </rPh>
    <rPh sb="110" eb="111">
      <t>ア</t>
    </rPh>
    <rPh sb="118" eb="119">
      <t>シメ</t>
    </rPh>
    <rPh sb="126" eb="128">
      <t>ケイヒ</t>
    </rPh>
    <rPh sb="128" eb="131">
      <t>カイシュウリツ</t>
    </rPh>
    <rPh sb="137" eb="139">
      <t>シタマワ</t>
    </rPh>
    <rPh sb="146" eb="148">
      <t>コンゴ</t>
    </rPh>
    <rPh sb="149" eb="151">
      <t>テキセイ</t>
    </rPh>
    <rPh sb="152" eb="155">
      <t>シヨウリョウ</t>
    </rPh>
    <rPh sb="155" eb="157">
      <t>シュウニュウ</t>
    </rPh>
    <rPh sb="158" eb="160">
      <t>カクホ</t>
    </rPh>
    <rPh sb="160" eb="161">
      <t>オヨ</t>
    </rPh>
    <rPh sb="162" eb="166">
      <t>オスイショリ</t>
    </rPh>
    <rPh sb="166" eb="167">
      <t>ヒ</t>
    </rPh>
    <rPh sb="168" eb="170">
      <t>サクゲン</t>
    </rPh>
    <rPh sb="171" eb="173">
      <t>ヒツヨウ</t>
    </rPh>
    <rPh sb="179" eb="185">
      <t>オスイショリゲンカ</t>
    </rPh>
    <rPh sb="186" eb="190">
      <t>ルイジダンタイ</t>
    </rPh>
    <rPh sb="192" eb="193">
      <t>ヒク</t>
    </rPh>
    <rPh sb="201" eb="203">
      <t>コンゴ</t>
    </rPh>
    <rPh sb="204" eb="206">
      <t>ケイゾク</t>
    </rPh>
    <rPh sb="208" eb="211">
      <t>ジョウカソウ</t>
    </rPh>
    <rPh sb="212" eb="216">
      <t>セッチキスウ</t>
    </rPh>
    <rPh sb="217" eb="219">
      <t>ゾウカ</t>
    </rPh>
    <rPh sb="222" eb="227">
      <t>イジカンリヒ</t>
    </rPh>
    <rPh sb="228" eb="230">
      <t>サクゲン</t>
    </rPh>
    <rPh sb="232" eb="233">
      <t>ト</t>
    </rPh>
    <rPh sb="234" eb="235">
      <t>ク</t>
    </rPh>
    <rPh sb="237" eb="239">
      <t>ヒツヨウ</t>
    </rPh>
    <rPh sb="245" eb="249">
      <t>スイセンカリツ</t>
    </rPh>
    <rPh sb="261" eb="264">
      <t>ジョウカソウ</t>
    </rPh>
    <rPh sb="265" eb="267">
      <t>セッチ</t>
    </rPh>
    <rPh sb="269" eb="270">
      <t>サイ</t>
    </rPh>
    <rPh sb="271" eb="272">
      <t>カナラ</t>
    </rPh>
    <rPh sb="273" eb="277">
      <t>スイセンベンジョ</t>
    </rPh>
    <rPh sb="278" eb="280">
      <t>セッチ</t>
    </rPh>
    <rPh sb="282" eb="284">
      <t>セツゾク</t>
    </rPh>
    <rPh sb="286" eb="289">
      <t>スイセンカ</t>
    </rPh>
    <rPh sb="294" eb="296">
      <t>カクニン</t>
    </rPh>
    <rPh sb="298" eb="299">
      <t>ト</t>
    </rPh>
    <rPh sb="300" eb="301">
      <t>ク</t>
    </rPh>
    <phoneticPr fontId="4"/>
  </si>
  <si>
    <t>　平成30年度から事業を開始しているため、耐用年数が経過するのはまだ先であるが、経年劣化による老朽化対策として定期的に点検を行い、必要に応じて対応していく。</t>
    <rPh sb="1" eb="3">
      <t>ヘイセイ</t>
    </rPh>
    <rPh sb="5" eb="7">
      <t>ネンド</t>
    </rPh>
    <rPh sb="9" eb="11">
      <t>ジギョウ</t>
    </rPh>
    <rPh sb="12" eb="14">
      <t>カイシ</t>
    </rPh>
    <rPh sb="21" eb="25">
      <t>タイヨウネンスウ</t>
    </rPh>
    <rPh sb="26" eb="28">
      <t>ケイカ</t>
    </rPh>
    <rPh sb="34" eb="35">
      <t>サキ</t>
    </rPh>
    <rPh sb="40" eb="44">
      <t>ケイネンレッカ</t>
    </rPh>
    <rPh sb="47" eb="52">
      <t>ロウキュウカタイサク</t>
    </rPh>
    <rPh sb="55" eb="58">
      <t>テイキテキ</t>
    </rPh>
    <rPh sb="59" eb="61">
      <t>テンケン</t>
    </rPh>
    <rPh sb="62" eb="63">
      <t>オコナ</t>
    </rPh>
    <rPh sb="65" eb="67">
      <t>ヒツヨウ</t>
    </rPh>
    <rPh sb="68" eb="69">
      <t>オウ</t>
    </rPh>
    <rPh sb="71" eb="73">
      <t>タイオウ</t>
    </rPh>
    <phoneticPr fontId="4"/>
  </si>
  <si>
    <t>　平成30年度の事業開始に伴い浄化槽の設置管理を行っているが、令和3年度末の設置基数が20基であり、使用料収入も僅かであることから、一般会計からの繰入金で補填し、運営しているところである。
　今後、設置基数の増加に伴い維持管理費の増加が見込まれるため、使用料の増額改定や汚水処理費の削減の取組を進めていく必要がある。
　なお、長期的には高齢化や人口減少に伴い、大幅な使用料収入の増加は見込めない。
　令和3年度には経営戦略を策定した。今後、令和6年度からの法適用化に向け準備を進めていくものである。</t>
    <rPh sb="1" eb="3">
      <t>ヘイセイ</t>
    </rPh>
    <rPh sb="5" eb="6">
      <t>ネン</t>
    </rPh>
    <rPh sb="6" eb="7">
      <t>ド</t>
    </rPh>
    <rPh sb="8" eb="12">
      <t>ジギョウカイシ</t>
    </rPh>
    <rPh sb="13" eb="14">
      <t>トモナ</t>
    </rPh>
    <rPh sb="15" eb="18">
      <t>ジョウカソウ</t>
    </rPh>
    <rPh sb="19" eb="23">
      <t>セッチカンリ</t>
    </rPh>
    <rPh sb="24" eb="25">
      <t>オコナ</t>
    </rPh>
    <rPh sb="31" eb="33">
      <t>レイワ</t>
    </rPh>
    <rPh sb="34" eb="36">
      <t>ネンド</t>
    </rPh>
    <rPh sb="36" eb="37">
      <t>マツ</t>
    </rPh>
    <rPh sb="38" eb="42">
      <t>セッチキスウ</t>
    </rPh>
    <rPh sb="45" eb="46">
      <t>キ</t>
    </rPh>
    <rPh sb="50" eb="53">
      <t>シヨウリョウ</t>
    </rPh>
    <rPh sb="53" eb="55">
      <t>シュウニュウ</t>
    </rPh>
    <rPh sb="56" eb="57">
      <t>ワズ</t>
    </rPh>
    <rPh sb="66" eb="70">
      <t>イッパンカイケイ</t>
    </rPh>
    <rPh sb="73" eb="76">
      <t>クリイレキン</t>
    </rPh>
    <rPh sb="77" eb="79">
      <t>ホテン</t>
    </rPh>
    <rPh sb="81" eb="83">
      <t>ウンエイ</t>
    </rPh>
    <rPh sb="96" eb="98">
      <t>コンゴ</t>
    </rPh>
    <rPh sb="99" eb="103">
      <t>セッチキスウ</t>
    </rPh>
    <rPh sb="104" eb="106">
      <t>ゾウカ</t>
    </rPh>
    <rPh sb="107" eb="108">
      <t>トモナ</t>
    </rPh>
    <rPh sb="109" eb="114">
      <t>イジカンリヒ</t>
    </rPh>
    <rPh sb="115" eb="117">
      <t>ゾウカ</t>
    </rPh>
    <rPh sb="118" eb="120">
      <t>ミコ</t>
    </rPh>
    <rPh sb="126" eb="129">
      <t>シヨウリョウ</t>
    </rPh>
    <rPh sb="130" eb="134">
      <t>ゾウガクカイテイ</t>
    </rPh>
    <rPh sb="135" eb="139">
      <t>オスイショリ</t>
    </rPh>
    <rPh sb="139" eb="140">
      <t>ヒ</t>
    </rPh>
    <rPh sb="141" eb="143">
      <t>サクゲン</t>
    </rPh>
    <rPh sb="144" eb="146">
      <t>トリクミ</t>
    </rPh>
    <rPh sb="147" eb="148">
      <t>スス</t>
    </rPh>
    <rPh sb="152" eb="154">
      <t>ヒツヨウ</t>
    </rPh>
    <rPh sb="163" eb="166">
      <t>チョウキテキ</t>
    </rPh>
    <rPh sb="168" eb="171">
      <t>コウレイカ</t>
    </rPh>
    <rPh sb="172" eb="174">
      <t>ジンコウ</t>
    </rPh>
    <rPh sb="174" eb="176">
      <t>ゲンショウ</t>
    </rPh>
    <rPh sb="177" eb="178">
      <t>トモナ</t>
    </rPh>
    <rPh sb="180" eb="182">
      <t>オオハバ</t>
    </rPh>
    <rPh sb="183" eb="186">
      <t>シヨウリョウ</t>
    </rPh>
    <rPh sb="186" eb="188">
      <t>シュウニュウ</t>
    </rPh>
    <rPh sb="189" eb="191">
      <t>ゾウカ</t>
    </rPh>
    <rPh sb="192" eb="194">
      <t>ミコ</t>
    </rPh>
    <rPh sb="200" eb="202">
      <t>レイワ</t>
    </rPh>
    <rPh sb="203" eb="205">
      <t>ネンド</t>
    </rPh>
    <rPh sb="207" eb="211">
      <t>ケイエイセンリャク</t>
    </rPh>
    <rPh sb="212" eb="214">
      <t>サクテイ</t>
    </rPh>
    <rPh sb="217" eb="219">
      <t>コンゴ</t>
    </rPh>
    <rPh sb="220" eb="222">
      <t>レイワ</t>
    </rPh>
    <rPh sb="223" eb="225">
      <t>ネンド</t>
    </rPh>
    <rPh sb="229" eb="231">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</si>
</sst>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34-4FB8-9C1C-269063B4C9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34-4FB8-9C1C-269063B4C9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formatCode="#,##0.00;&quot;△&quot;#,##0.00;&quot;-&quot;">
                  <c:v>0</c:v>
                </c:pt>
                <c:pt idx="1">
                  <c:v>0</c:v>
                </c:pt>
                <c:pt idx="2">
                  <c:v>0</c:v>
                </c:pt>
                <c:pt idx="3" formatCode="#,##0.00;&quot;△&quot;#,##0.00;&quot;-&quot;">
                  <c:v>100</c:v>
                </c:pt>
                <c:pt idx="4" formatCode="#,##0.00;&quot;△&quot;#,##0.00;&quot;-&quot;">
                  <c:v>100</c:v>
                </c:pt>
              </c:numCache>
            </c:numRef>
          </c:val>
          <c:extLst>
            <c:ext xmlns:c16="http://schemas.microsoft.com/office/drawing/2014/chart" uri="{C3380CC4-5D6E-409C-BE32-E72D297353CC}">
              <c16:uniqueId val="{00000000-05CD-4C53-BBC8-3CDBDAE573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54.93</c:v>
                </c:pt>
                <c:pt idx="2">
                  <c:v>55.96</c:v>
                </c:pt>
                <c:pt idx="3">
                  <c:v>56.45</c:v>
                </c:pt>
                <c:pt idx="4">
                  <c:v>58.26</c:v>
                </c:pt>
              </c:numCache>
            </c:numRef>
          </c:val>
          <c:smooth val="0"/>
          <c:extLst>
            <c:ext xmlns:c16="http://schemas.microsoft.com/office/drawing/2014/chart" uri="{C3380CC4-5D6E-409C-BE32-E72D297353CC}">
              <c16:uniqueId val="{00000001-05CD-4C53-BBC8-3CDBDAE573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8372-4461-83A4-0C2A4D161F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8372-4461-83A4-0C2A4D161F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c:v>
                </c:pt>
                <c:pt idx="2">
                  <c:v>104.95</c:v>
                </c:pt>
                <c:pt idx="3">
                  <c:v>84.48</c:v>
                </c:pt>
                <c:pt idx="4">
                  <c:v>75.36</c:v>
                </c:pt>
              </c:numCache>
            </c:numRef>
          </c:val>
          <c:extLst>
            <c:ext xmlns:c16="http://schemas.microsoft.com/office/drawing/2014/chart" uri="{C3380CC4-5D6E-409C-BE32-E72D297353CC}">
              <c16:uniqueId val="{00000000-9AB8-4616-A166-0020B34456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8-4616-A166-0020B34456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1-4A65-AF43-B98B852E68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1-4A65-AF43-B98B852E68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E4-4192-AF87-328B71499D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E4-4192-AF87-328B71499D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04-434F-A58D-5EF0FB7FB1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4-434F-A58D-5EF0FB7FB1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39-4340-9AF6-397DD070D2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39-4340-9AF6-397DD070D2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7857.14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D3-4154-BE3B-0131A8CC0E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386.46</c:v>
                </c:pt>
                <c:pt idx="2">
                  <c:v>421.25</c:v>
                </c:pt>
                <c:pt idx="3">
                  <c:v>398.42</c:v>
                </c:pt>
                <c:pt idx="4">
                  <c:v>393.35</c:v>
                </c:pt>
              </c:numCache>
            </c:numRef>
          </c:val>
          <c:smooth val="0"/>
          <c:extLst>
            <c:ext xmlns:c16="http://schemas.microsoft.com/office/drawing/2014/chart" uri="{C3380CC4-5D6E-409C-BE32-E72D297353CC}">
              <c16:uniqueId val="{00000001-A7D3-4154-BE3B-0131A8CC0E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40</c:v>
                </c:pt>
                <c:pt idx="2">
                  <c:v>70.27</c:v>
                </c:pt>
                <c:pt idx="3">
                  <c:v>67.819999999999993</c:v>
                </c:pt>
                <c:pt idx="4">
                  <c:v>71.040000000000006</c:v>
                </c:pt>
              </c:numCache>
            </c:numRef>
          </c:val>
          <c:extLst>
            <c:ext xmlns:c16="http://schemas.microsoft.com/office/drawing/2014/chart" uri="{C3380CC4-5D6E-409C-BE32-E72D297353CC}">
              <c16:uniqueId val="{00000000-B65C-4E22-AAC9-1644AE780B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55.85</c:v>
                </c:pt>
                <c:pt idx="2">
                  <c:v>53.23</c:v>
                </c:pt>
                <c:pt idx="3">
                  <c:v>50.7</c:v>
                </c:pt>
                <c:pt idx="4">
                  <c:v>48.13</c:v>
                </c:pt>
              </c:numCache>
            </c:numRef>
          </c:val>
          <c:smooth val="0"/>
          <c:extLst>
            <c:ext xmlns:c16="http://schemas.microsoft.com/office/drawing/2014/chart" uri="{C3380CC4-5D6E-409C-BE32-E72D297353CC}">
              <c16:uniqueId val="{00000001-B65C-4E22-AAC9-1644AE780B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397.73</c:v>
                </c:pt>
                <c:pt idx="2">
                  <c:v>289.82</c:v>
                </c:pt>
                <c:pt idx="3">
                  <c:v>267.35000000000002</c:v>
                </c:pt>
                <c:pt idx="4">
                  <c:v>248.55</c:v>
                </c:pt>
              </c:numCache>
            </c:numRef>
          </c:val>
          <c:extLst>
            <c:ext xmlns:c16="http://schemas.microsoft.com/office/drawing/2014/chart" uri="{C3380CC4-5D6E-409C-BE32-E72D297353CC}">
              <c16:uniqueId val="{00000000-8535-4D6C-8165-262A03D480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8535-4D6C-8165-262A03D480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立山町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25174</v>
      </c>
      <c r="AM8" s="42"/>
      <c r="AN8" s="42"/>
      <c r="AO8" s="42"/>
      <c r="AP8" s="42"/>
      <c r="AQ8" s="42"/>
      <c r="AR8" s="42"/>
      <c r="AS8" s="42"/>
      <c r="AT8" s="35">
        <f>データ!T6</f>
        <v>307.29000000000002</v>
      </c>
      <c r="AU8" s="35"/>
      <c r="AV8" s="35"/>
      <c r="AW8" s="35"/>
      <c r="AX8" s="35"/>
      <c r="AY8" s="35"/>
      <c r="AZ8" s="35"/>
      <c r="BA8" s="35"/>
      <c r="BB8" s="35">
        <f>データ!U6</f>
        <v>81.92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0.19</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48</v>
      </c>
      <c r="AM10" s="42"/>
      <c r="AN10" s="42"/>
      <c r="AO10" s="42"/>
      <c r="AP10" s="42"/>
      <c r="AQ10" s="42"/>
      <c r="AR10" s="42"/>
      <c r="AS10" s="42"/>
      <c r="AT10" s="35">
        <f>データ!W6</f>
        <v>0.01</v>
      </c>
      <c r="AU10" s="35"/>
      <c r="AV10" s="35"/>
      <c r="AW10" s="35"/>
      <c r="AX10" s="35"/>
      <c r="AY10" s="35"/>
      <c r="AZ10" s="35"/>
      <c r="BA10" s="35"/>
      <c r="BB10" s="35">
        <f>データ!X6</f>
        <v>4800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rJlN1vby32vR85G8tQQawHPAENhjSLX4+DFP90sZNy0sTLQDPK2gtPfzzP1yvWSUlCeBvk959Pegu8DAK/Oz6A==" saltValue="HBIeMenUlCOkB0mTVN92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163236</v>
      </c>
      <c r="D6" s="19">
        <f t="shared" si="3"/>
        <v>47</v>
      </c>
      <c r="E6" s="19">
        <f t="shared" si="3"/>
        <v>18</v>
      </c>
      <c r="F6" s="19">
        <f t="shared" si="3"/>
        <v>0</v>
      </c>
      <c r="G6" s="19">
        <f t="shared" si="3"/>
        <v>0</v>
      </c>
      <c r="H6" s="19" t="str">
        <f t="shared" si="3"/>
        <v>富山県　立山町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0.19</v>
      </c>
      <c r="Q6" s="20">
        <f t="shared" si="3"/>
        <v>100</v>
      </c>
      <c r="R6" s="20">
        <f t="shared" si="3"/>
        <v>3300</v>
      </c>
      <c r="S6" s="20">
        <f t="shared" si="3"/>
        <v>25174</v>
      </c>
      <c r="T6" s="20">
        <f t="shared" si="3"/>
        <v>307.29000000000002</v>
      </c>
      <c r="U6" s="20">
        <f t="shared" si="3"/>
        <v>81.92</v>
      </c>
      <c r="V6" s="20">
        <f t="shared" si="3"/>
        <v>48</v>
      </c>
      <c r="W6" s="20">
        <f t="shared" si="3"/>
        <v>0.01</v>
      </c>
      <c r="X6" s="20">
        <f t="shared" si="3"/>
        <v>4800</v>
      </c>
      <c r="Y6" s="21" t="str">
        <f>IF(Y7="",NA(),Y7)</f>
        <v>-</v>
      </c>
      <c r="Z6" s="21">
        <f t="shared" ref="Z6:AH6" si="4">IF(Z7="",NA(),Z7)</f>
        <v>100</v>
      </c>
      <c r="AA6" s="21">
        <f t="shared" si="4"/>
        <v>104.95</v>
      </c>
      <c r="AB6" s="21">
        <f t="shared" si="4"/>
        <v>84.48</v>
      </c>
      <c r="AC6" s="21">
        <f t="shared" si="4"/>
        <v>75.36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f t="shared" ref="BG6:BO6" si="7">IF(BG7="",NA(),BG7)</f>
        <v>7857.14</v>
      </c>
      <c r="BH6" s="20">
        <f t="shared" si="7"/>
        <v>0</v>
      </c>
      <c r="BI6" s="20">
        <f t="shared" si="7"/>
        <v>0</v>
      </c>
      <c r="BJ6" s="20">
        <f t="shared" si="7"/>
        <v>0</v>
      </c>
      <c r="BK6" s="21" t="str">
        <f t="shared" si="7"/>
        <v>-</v>
      </c>
      <c r="BL6" s="21">
        <f t="shared" si="7"/>
        <v>386.46</v>
      </c>
      <c r="BM6" s="21">
        <f t="shared" si="7"/>
        <v>421.25</v>
      </c>
      <c r="BN6" s="21">
        <f t="shared" si="7"/>
        <v>398.42</v>
      </c>
      <c r="BO6" s="21">
        <f t="shared" si="7"/>
        <v>393.35</v>
      </c>
      <c r="BP6" s="20" t="str">
        <f>IF(BP7="","",IF(BP7="-","【-】","【"&amp;SUBSTITUTE(TEXT(BP7,"#,##0.00"),"-","△")&amp;"】"))</f>
        <v>【310.14】</v>
      </c>
      <c r="BQ6" s="21" t="str">
        <f>IF(BQ7="",NA(),BQ7)</f>
        <v>-</v>
      </c>
      <c r="BR6" s="21">
        <f t="shared" ref="BR6:BZ6" si="8">IF(BR7="",NA(),BR7)</f>
        <v>40</v>
      </c>
      <c r="BS6" s="21">
        <f t="shared" si="8"/>
        <v>70.27</v>
      </c>
      <c r="BT6" s="21">
        <f t="shared" si="8"/>
        <v>67.819999999999993</v>
      </c>
      <c r="BU6" s="21">
        <f t="shared" si="8"/>
        <v>71.040000000000006</v>
      </c>
      <c r="BV6" s="21" t="str">
        <f t="shared" si="8"/>
        <v>-</v>
      </c>
      <c r="BW6" s="21">
        <f t="shared" si="8"/>
        <v>55.85</v>
      </c>
      <c r="BX6" s="21">
        <f t="shared" si="8"/>
        <v>53.23</v>
      </c>
      <c r="BY6" s="21">
        <f t="shared" si="8"/>
        <v>50.7</v>
      </c>
      <c r="BZ6" s="21">
        <f t="shared" si="8"/>
        <v>48.13</v>
      </c>
      <c r="CA6" s="20" t="str">
        <f>IF(CA7="","",IF(CA7="-","【-】","【"&amp;SUBSTITUTE(TEXT(CA7,"#,##0.00"),"-","△")&amp;"】"))</f>
        <v>【57.71】</v>
      </c>
      <c r="CB6" s="21" t="str">
        <f>IF(CB7="",NA(),CB7)</f>
        <v>-</v>
      </c>
      <c r="CC6" s="21">
        <f t="shared" ref="CC6:CK6" si="9">IF(CC7="",NA(),CC7)</f>
        <v>397.73</v>
      </c>
      <c r="CD6" s="21">
        <f t="shared" si="9"/>
        <v>289.82</v>
      </c>
      <c r="CE6" s="21">
        <f t="shared" si="9"/>
        <v>267.35000000000002</v>
      </c>
      <c r="CF6" s="21">
        <f t="shared" si="9"/>
        <v>248.55</v>
      </c>
      <c r="CG6" s="21" t="str">
        <f t="shared" si="9"/>
        <v>-</v>
      </c>
      <c r="CH6" s="21">
        <f t="shared" si="9"/>
        <v>287.91000000000003</v>
      </c>
      <c r="CI6" s="21">
        <f t="shared" si="9"/>
        <v>283.3</v>
      </c>
      <c r="CJ6" s="21">
        <f t="shared" si="9"/>
        <v>289.81</v>
      </c>
      <c r="CK6" s="21">
        <f t="shared" si="9"/>
        <v>301.54000000000002</v>
      </c>
      <c r="CL6" s="20" t="str">
        <f>IF(CL7="","",IF(CL7="-","【-】","【"&amp;SUBSTITUTE(TEXT(CL7,"#,##0.00"),"-","△")&amp;"】"))</f>
        <v>【286.17】</v>
      </c>
      <c r="CM6" s="21" t="str">
        <f>IF(CM7="",NA(),CM7)</f>
        <v>-</v>
      </c>
      <c r="CN6" s="20">
        <f t="shared" ref="CN6:CV6" si="10">IF(CN7="",NA(),CN7)</f>
        <v>0</v>
      </c>
      <c r="CO6" s="20">
        <f t="shared" si="10"/>
        <v>0</v>
      </c>
      <c r="CP6" s="21">
        <f t="shared" si="10"/>
        <v>100</v>
      </c>
      <c r="CQ6" s="21">
        <f t="shared" si="10"/>
        <v>100</v>
      </c>
      <c r="CR6" s="21" t="str">
        <f t="shared" si="10"/>
        <v>-</v>
      </c>
      <c r="CS6" s="21">
        <f t="shared" si="10"/>
        <v>54.93</v>
      </c>
      <c r="CT6" s="21">
        <f t="shared" si="10"/>
        <v>55.96</v>
      </c>
      <c r="CU6" s="21">
        <f t="shared" si="10"/>
        <v>56.45</v>
      </c>
      <c r="CV6" s="21">
        <f t="shared" si="10"/>
        <v>58.26</v>
      </c>
      <c r="CW6" s="20" t="str">
        <f>IF(CW7="","",IF(CW7="-","【-】","【"&amp;SUBSTITUTE(TEXT(CW7,"#,##0.00"),"-","△")&amp;"】"))</f>
        <v>【56.80】</v>
      </c>
      <c r="CX6" s="21" t="str">
        <f>IF(CX7="",NA(),CX7)</f>
        <v>-</v>
      </c>
      <c r="CY6" s="21">
        <f t="shared" ref="CY6:DG6" si="11">IF(CY7="",NA(),CY7)</f>
        <v>100</v>
      </c>
      <c r="CZ6" s="21">
        <f t="shared" si="11"/>
        <v>100</v>
      </c>
      <c r="DA6" s="21">
        <f t="shared" si="11"/>
        <v>100</v>
      </c>
      <c r="DB6" s="21">
        <f t="shared" si="11"/>
        <v>100</v>
      </c>
      <c r="DC6" s="21" t="str">
        <f t="shared" si="11"/>
        <v>-</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163236</v>
      </c>
      <c r="D7" s="23">
        <v>47</v>
      </c>
      <c r="E7" s="23">
        <v>18</v>
      </c>
      <c r="F7" s="23">
        <v>0</v>
      </c>
      <c r="G7" s="23">
        <v>0</v>
      </c>
      <c r="H7" s="23" t="s">
        <v>98</v>
      </c>
      <c r="I7" s="23" t="s">
        <v>99</v>
      </c>
      <c r="J7" s="23" t="s">
        <v>100</v>
      </c>
      <c r="K7" s="23" t="s">
        <v>101</v>
      </c>
      <c r="L7" s="23" t="s">
        <v>102</v>
      </c>
      <c r="M7" s="23" t="s">
        <v>103</v>
      </c>
      <c r="N7" s="24" t="s">
        <v>104</v>
      </c>
      <c r="O7" s="24" t="s">
        <v>105</v>
      </c>
      <c r="P7" s="24">
        <v>0.19</v>
      </c>
      <c r="Q7" s="24">
        <v>100</v>
      </c>
      <c r="R7" s="24">
        <v>3300</v>
      </c>
      <c r="S7" s="24">
        <v>25174</v>
      </c>
      <c r="T7" s="24">
        <v>307.29000000000002</v>
      </c>
      <c r="U7" s="24">
        <v>81.92</v>
      </c>
      <c r="V7" s="24">
        <v>48</v>
      </c>
      <c r="W7" s="24">
        <v>0.01</v>
      </c>
      <c r="X7" s="24">
        <v>4800</v>
      </c>
      <c r="Y7" s="24" t="s">
        <v>104</v>
      </c>
      <c r="Z7" s="24">
        <v>100</v>
      </c>
      <c r="AA7" s="24">
        <v>104.95</v>
      </c>
      <c r="AB7" s="24">
        <v>84.48</v>
      </c>
      <c r="AC7" s="24">
        <v>75.36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v>7857.14</v>
      </c>
      <c r="BH7" s="24">
        <v>0</v>
      </c>
      <c r="BI7" s="24">
        <v>0</v>
      </c>
      <c r="BJ7" s="24">
        <v>0</v>
      </c>
      <c r="BK7" s="24" t="s">
        <v>104</v>
      </c>
      <c r="BL7" s="24">
        <v>386.46</v>
      </c>
      <c r="BM7" s="24">
        <v>421.25</v>
      </c>
      <c r="BN7" s="24">
        <v>398.42</v>
      </c>
      <c r="BO7" s="24">
        <v>393.35</v>
      </c>
      <c r="BP7" s="24">
        <v>310.14</v>
      </c>
      <c r="BQ7" s="24" t="s">
        <v>104</v>
      </c>
      <c r="BR7" s="24">
        <v>40</v>
      </c>
      <c r="BS7" s="24">
        <v>70.27</v>
      </c>
      <c r="BT7" s="24">
        <v>67.819999999999993</v>
      </c>
      <c r="BU7" s="24">
        <v>71.040000000000006</v>
      </c>
      <c r="BV7" s="24" t="s">
        <v>104</v>
      </c>
      <c r="BW7" s="24">
        <v>55.85</v>
      </c>
      <c r="BX7" s="24">
        <v>53.23</v>
      </c>
      <c r="BY7" s="24">
        <v>50.7</v>
      </c>
      <c r="BZ7" s="24">
        <v>48.13</v>
      </c>
      <c r="CA7" s="24">
        <v>57.71</v>
      </c>
      <c r="CB7" s="24" t="s">
        <v>104</v>
      </c>
      <c r="CC7" s="24">
        <v>397.73</v>
      </c>
      <c r="CD7" s="24">
        <v>289.82</v>
      </c>
      <c r="CE7" s="24">
        <v>267.35000000000002</v>
      </c>
      <c r="CF7" s="24">
        <v>248.55</v>
      </c>
      <c r="CG7" s="24" t="s">
        <v>104</v>
      </c>
      <c r="CH7" s="24">
        <v>287.91000000000003</v>
      </c>
      <c r="CI7" s="24">
        <v>283.3</v>
      </c>
      <c r="CJ7" s="24">
        <v>289.81</v>
      </c>
      <c r="CK7" s="24">
        <v>301.54000000000002</v>
      </c>
      <c r="CL7" s="24">
        <v>286.17</v>
      </c>
      <c r="CM7" s="24" t="s">
        <v>104</v>
      </c>
      <c r="CN7" s="24">
        <v>0</v>
      </c>
      <c r="CO7" s="24">
        <v>0</v>
      </c>
      <c r="CP7" s="24">
        <v>100</v>
      </c>
      <c r="CQ7" s="24">
        <v>100</v>
      </c>
      <c r="CR7" s="24" t="s">
        <v>104</v>
      </c>
      <c r="CS7" s="24">
        <v>54.93</v>
      </c>
      <c r="CT7" s="24">
        <v>55.96</v>
      </c>
      <c r="CU7" s="24">
        <v>56.45</v>
      </c>
      <c r="CV7" s="24">
        <v>58.26</v>
      </c>
      <c r="CW7" s="24">
        <v>56.8</v>
      </c>
      <c r="CX7" s="24" t="s">
        <v>104</v>
      </c>
      <c r="CY7" s="24">
        <v>100</v>
      </c>
      <c r="CZ7" s="24">
        <v>100</v>
      </c>
      <c r="DA7" s="24">
        <v>100</v>
      </c>
      <c r="DB7" s="24">
        <v>100</v>
      </c>
      <c r="DC7" s="24" t="s">
        <v>104</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佑介</dc:creator>
  <cp:lastModifiedBy>藤井　佑介</cp:lastModifiedBy>
  <dcterms:created xsi:type="dcterms:W3CDTF">2023-01-13T08:34:56Z</dcterms:created>
  <dcterms:modified xsi:type="dcterms:W3CDTF">2023-01-17T07:10:57Z</dcterms:modified>
</cp:coreProperties>
</file>