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1簡易水道\水道係\05 照会・調査・回答\経営分析比較表\20230112＿Fw 【124(金)〆】公営企業に係る経営比較分析表（令和3年度決算）の分析等について\R4経営比較分析表\14入善町\簡易水道\"/>
    </mc:Choice>
  </mc:AlternateContent>
  <workbookProtection workbookAlgorithmName="SHA-512" workbookHashValue="E2fIz8HcUlfHayzcpKzmd/xt0WlJVo7+OtsMwEtifUCx4KBAblu86vABLCL/hRfsSbdB5CJ2fWZp8PzS+bPEoQ==" workbookSaltValue="DR3xU53Ey/egQNjfwSgJtw==" workbookSpinCount="100000" lockStructure="1"/>
  <bookViews>
    <workbookView xWindow="0" yWindow="0" windowWidth="20490" windowHeight="705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<sst xmlns="http://schemas.openxmlformats.org/spreadsheetml/2006/main" count="233" uniqueCount="118">
  <si>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</si>
  <si>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</si>
  <si>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</si>
  <si>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</si>
  <si>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</si>
  <si>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</si>
  <si>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</si>
  <si>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</si>
  <si>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</si>
  <si>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</si>
  <si>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</si>
  <si>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</si>
  <si>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</si>
  <si>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</si>
  <si>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</si>
  <si>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</si>
  <si>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</si>
  <si>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</si>
  <si>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</si>
  <si>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</si>
  <si>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</si>
  <si>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</si>
  <si>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</si>
  <si>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</si>
  <si>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</si>
  <si>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</si>
  <si>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</si>
  <si>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</si>
  <si>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</si>
  <si>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</si>
  <si>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</si>
  <si>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</si>
  <si>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</si>
  <si>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</si>
  <si>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</si>
  <si>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</si>
  <si>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</si>
  <si>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</si>
  <si>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</si>
  <si>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</si>
  <si>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</si>
  <si>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</si>
  <si>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</si>
  <si>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</si>
  <si>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</si>
  <si>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</si>
  <si>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</si>
  <si>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</si>
  <si>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</si>
  <si>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</si>
  <si>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</si>
  <si>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</si>
  <si>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</si>
  <si>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</si>
  <si>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</si>
  <si>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</si>
  <si>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</si>
  <si>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</si>
  <si>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</si>
  <si>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</si>
  <si>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</si>
  <si>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</si>
  <si>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</si>
  <si>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</si>
  <si>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</si>
  <si>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</si>
  <si>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</si>
  <si>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</si>
  <si>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</si>
  <si>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</si>
  <si>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</si>
  <si>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</si>
  <si>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</si>
  <si>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</si>
  <si>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</si>
  <si>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</si>
  <si>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</si>
  <si>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</si>
  <si>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</si>
  <si>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</si>
  <si>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</si>
  <si>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</si>
  <si>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</si>
  <si>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</si>
  <si>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</si>
  <si>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</si>
  <si>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</si>
  <si>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</si>
  <si>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</si>
  <si>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</si>
  <si>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</si>
  <si>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</si>
  <si>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</si>
  <si>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</si>
  <si>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</si>
  <si>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</si>
  <si>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</si>
  <si>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</si>
  <si>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</si>
  <si>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</si>
  <si>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</si>
  <si>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</si>
  <si>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</si>
  <si>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</si>
  <si>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</si>
  <si>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</si>
  <si>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</si>
  <si>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</si>
  <si>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</si>
  <si>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</si>
  <si>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</si>
  <si>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</si>
  <si>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</si>
  <si>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</si>
  <si>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</si>
  <si>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今後、固定資産台帳や施設台帳の整備を行うなど、現有の施設能力の分析をすすめ、数ある施設の合理化や適切な施設の更新を行ってゆき、施設利用率を向上させ、給水原価の低減に努めたい。</t>
    <phoneticPr fontId="4"/>
  </si>
  <si>
    <t>①収益的収支比率は、前年度より悪化している。要因は、人口減少等により、収入が減少したためである。また、⑤料金回収は、類似団体の数値より下回っている。今後も、人口減少等による使用料収入の減少が見込まれるため、効果的な事業を行うことを心掛け、経営改善するように努めたい。
　当事業では、現状、単純な管路の更新ばかりであるため、収益等の改善につながっていない。今後、能力に余裕のある施設の統廃合など、施設の合理化を進め、⑦施設利用率の向上に努め、より一層の⑥給水原価の低減に努める必要がある。</t>
    <rPh sb="10" eb="13">
      <t>ゼンネンド</t>
    </rPh>
    <rPh sb="15" eb="17">
      <t>アッカ</t>
    </rPh>
    <rPh sb="22" eb="24">
      <t>ヨウイン</t>
    </rPh>
    <rPh sb="26" eb="28">
      <t>ジンコウ</t>
    </rPh>
    <rPh sb="28" eb="30">
      <t>ゲンショウ</t>
    </rPh>
    <rPh sb="30" eb="31">
      <t>トウ</t>
    </rPh>
    <rPh sb="35" eb="37">
      <t>シュウニュウ</t>
    </rPh>
    <rPh sb="38" eb="40">
      <t>ゲンショウ</t>
    </rPh>
    <rPh sb="67" eb="69">
      <t>シタマワ</t>
    </rPh>
    <rPh sb="103" eb="106">
      <t>コウカテキ</t>
    </rPh>
    <rPh sb="107" eb="109">
      <t>ジギョウ</t>
    </rPh>
    <rPh sb="110" eb="111">
      <t>オコナ</t>
    </rPh>
    <rPh sb="115" eb="117">
      <t>ココロガ</t>
    </rPh>
    <rPh sb="119" eb="121">
      <t>ケイエイ</t>
    </rPh>
    <rPh sb="121" eb="123">
      <t>カイゼン</t>
    </rPh>
    <rPh sb="128" eb="129">
      <t>ツト</t>
    </rPh>
    <phoneticPr fontId="4"/>
  </si>
  <si>
    <t>現行の更新計画が最終段階となり、R元年度以降は、類似団体の平均を下回っている
　新たな更新については、管の敷設年度等を鑑みて決定していきたい。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</si>
</sst>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0.56999999999999995</c:v>
                </c:pt>
                <c:pt idx="2">
                  <c:v>0.56999999999999995</c:v>
                </c:pt>
                <c:pt idx="3" formatCode="#,##0.00;&quot;△&quot;#,##0.00">
                  <c:v>0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1-4BB8-8A42-790C671D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0.72</c:v>
                </c:pt>
                <c:pt idx="1">
                  <c:v>0.53</c:v>
                </c:pt>
                <c:pt idx="2">
                  <c:v>0.71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1-4BB8-8A42-790C671DC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56.5</c:v>
                </c:pt>
                <c:pt idx="1">
                  <c:v>51.32</c:v>
                </c:pt>
                <c:pt idx="2">
                  <c:v>50.17</c:v>
                </c:pt>
                <c:pt idx="3">
                  <c:v>52.49</c:v>
                </c:pt>
                <c:pt idx="4">
                  <c:v>52.49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EC6-B47D-FE986CB3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57.3</c:v>
                </c:pt>
                <c:pt idx="1">
                  <c:v>56.76</c:v>
                </c:pt>
                <c:pt idx="2">
                  <c:v>56.04</c:v>
                </c:pt>
                <c:pt idx="3">
                  <c:v>58.52</c:v>
                </c:pt>
                <c:pt idx="4">
                  <c:v>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A0-4EC6-B47D-FE986CB3F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75.19</c:v>
                </c:pt>
                <c:pt idx="1">
                  <c:v>75</c:v>
                </c:pt>
                <c:pt idx="2">
                  <c:v>75</c:v>
                </c:pt>
                <c:pt idx="3">
                  <c:v>77.12</c:v>
                </c:pt>
                <c:pt idx="4">
                  <c:v>76.61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7-4CD0-80B9-39666BDF7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72.42</c:v>
                </c:pt>
                <c:pt idx="1">
                  <c:v>73.069999999999993</c:v>
                </c:pt>
                <c:pt idx="2">
                  <c:v>72.78</c:v>
                </c:pt>
                <c:pt idx="3">
                  <c:v>71.33</c:v>
                </c:pt>
                <c:pt idx="4">
                  <c:v>71.150000000000006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7-4CD0-80B9-39666BDF7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67.05</c:v>
                </c:pt>
                <c:pt idx="1">
                  <c:v>64.67</c:v>
                </c:pt>
                <c:pt idx="2">
                  <c:v>69.63</c:v>
                </c:pt>
                <c:pt idx="3">
                  <c:v>73.34</c:v>
                </c:pt>
                <c:pt idx="4">
                  <c:v>58.77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F-4921-990A-E8003F22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78.510000000000005</c:v>
                </c:pt>
                <c:pt idx="1">
                  <c:v>77.91</c:v>
                </c:pt>
                <c:pt idx="2">
                  <c:v>79.099999999999994</c:v>
                </c:pt>
                <c:pt idx="3">
                  <c:v>79.33</c:v>
                </c:pt>
                <c:pt idx="4">
                  <c:v>73.540000000000006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F-4921-990A-E8003F223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8-490E-A212-E4B3F9A1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88-490E-A212-E4B3F9A1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4-40A0-AD93-E96CA21C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4-40A0-AD93-E96CA21C9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A-46A1-9BBD-6955716E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4A-46A1-9BBD-6955716E5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F-4D8B-BE23-D674C849F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CF-4D8B-BE23-D674C849F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931.77</c:v>
                </c:pt>
                <c:pt idx="1">
                  <c:v>962.92</c:v>
                </c:pt>
                <c:pt idx="2">
                  <c:v>938.69</c:v>
                </c:pt>
                <c:pt idx="3">
                  <c:v>749.66</c:v>
                </c:pt>
                <c:pt idx="4">
                  <c:v>764.93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B-4EB2-A9F2-F40C436C2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1061.58</c:v>
                </c:pt>
                <c:pt idx="1">
                  <c:v>1007.7</c:v>
                </c:pt>
                <c:pt idx="2">
                  <c:v>1018.52</c:v>
                </c:pt>
                <c:pt idx="3">
                  <c:v>949.61</c:v>
                </c:pt>
                <c:pt idx="4">
                  <c:v>918.84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B-4EB2-A9F2-F40C436C2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61.02</c:v>
                </c:pt>
                <c:pt idx="1">
                  <c:v>58.85</c:v>
                </c:pt>
                <c:pt idx="2">
                  <c:v>57.5</c:v>
                </c:pt>
                <c:pt idx="3">
                  <c:v>67.63</c:v>
                </c:pt>
                <c:pt idx="4">
                  <c:v>55.08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1-40D5-9423-D450C910A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58.52</c:v>
                </c:pt>
                <c:pt idx="1">
                  <c:v>59.22</c:v>
                </c:pt>
                <c:pt idx="2">
                  <c:v>58.79</c:v>
                </c:pt>
                <c:pt idx="3">
                  <c:v>58.41</c:v>
                </c:pt>
                <c:pt idx="4">
                  <c:v>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0D5-9423-D450C910A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103.24</c:v>
                </c:pt>
                <c:pt idx="1">
                  <c:v>107.35</c:v>
                </c:pt>
                <c:pt idx="2">
                  <c:v>107.37</c:v>
                </c:pt>
                <c:pt idx="3">
                  <c:v>98.86</c:v>
                </c:pt>
                <c:pt idx="4">
                  <c:v>112.46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42-4C03-93EB-31887436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296.3</c:v>
                </c:pt>
                <c:pt idx="1">
                  <c:v>292.89999999999998</c:v>
                </c:pt>
                <c:pt idx="2">
                  <c:v>298.25</c:v>
                </c:pt>
                <c:pt idx="3">
                  <c:v>303.27999999999997</c:v>
                </c:pt>
                <c:pt idx="4">
                  <c:v>303.81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42-4C03-93EB-318874365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3" zoomScaleNormal="100" workbookViewId="0">
      <selection activeCell="BK51" sqref="BK5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富山県　入善町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D3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23576</v>
      </c>
      <c r="AM8" s="37"/>
      <c r="AN8" s="37"/>
      <c r="AO8" s="37"/>
      <c r="AP8" s="37"/>
      <c r="AQ8" s="37"/>
      <c r="AR8" s="37"/>
      <c r="AS8" s="37"/>
      <c r="AT8" s="38">
        <f>データ!$S$6</f>
        <v>71.25</v>
      </c>
      <c r="AU8" s="38"/>
      <c r="AV8" s="38"/>
      <c r="AW8" s="38"/>
      <c r="AX8" s="38"/>
      <c r="AY8" s="38"/>
      <c r="AZ8" s="38"/>
      <c r="BA8" s="38"/>
      <c r="BB8" s="38">
        <f>データ!$T$6</f>
        <v>330.89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10.220000000000001</v>
      </c>
      <c r="Q10" s="38"/>
      <c r="R10" s="38"/>
      <c r="S10" s="38"/>
      <c r="T10" s="38"/>
      <c r="U10" s="38"/>
      <c r="V10" s="38"/>
      <c r="W10" s="37">
        <f>データ!$Q$6</f>
        <v>912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2395</v>
      </c>
      <c r="AM10" s="37"/>
      <c r="AN10" s="37"/>
      <c r="AO10" s="37"/>
      <c r="AP10" s="37"/>
      <c r="AQ10" s="37"/>
      <c r="AR10" s="37"/>
      <c r="AS10" s="37"/>
      <c r="AT10" s="38">
        <f>データ!$V$6</f>
        <v>0.76</v>
      </c>
      <c r="AU10" s="38"/>
      <c r="AV10" s="38"/>
      <c r="AW10" s="38"/>
      <c r="AX10" s="38"/>
      <c r="AY10" s="38"/>
      <c r="AZ10" s="38"/>
      <c r="BA10" s="38"/>
      <c r="BB10" s="38">
        <f>データ!$W$6</f>
        <v>3151.32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117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41</v>
      </c>
      <c r="N85" s="13" t="s">
        <v>41</v>
      </c>
      <c r="O85" s="13" t="str">
        <f>データ!EN6</f>
        <v>【0.58】</v>
      </c>
    </row>
  </sheetData>
  <sheetProtection algorithmName="SHA-512" hashValue="v5xHDnYlrAzmUNEy8arL+b1KotInXqtflP1N18i9BPN+k9ggOsvOb9HH9HAFY/ssrDIXSgXL+dsm2TKhc1yZPA==" saltValue="0G7l9xTKtkuWDXybXJKkHQ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53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54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55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56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57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58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59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60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61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62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63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64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65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66</v>
      </c>
      <c r="B5" s="18"/>
      <c r="C5" s="18"/>
      <c r="D5" s="18"/>
      <c r="E5" s="18"/>
      <c r="F5" s="18"/>
      <c r="G5" s="18"/>
      <c r="H5" s="19" t="s">
        <v>67</v>
      </c>
      <c r="I5" s="19" t="s">
        <v>68</v>
      </c>
      <c r="J5" s="19" t="s">
        <v>69</v>
      </c>
      <c r="K5" s="19" t="s">
        <v>70</v>
      </c>
      <c r="L5" s="19" t="s">
        <v>71</v>
      </c>
      <c r="M5" s="19" t="s">
        <v>72</v>
      </c>
      <c r="N5" s="19" t="s">
        <v>73</v>
      </c>
      <c r="O5" s="19" t="s">
        <v>74</v>
      </c>
      <c r="P5" s="19" t="s">
        <v>75</v>
      </c>
      <c r="Q5" s="19" t="s">
        <v>76</v>
      </c>
      <c r="R5" s="19" t="s">
        <v>77</v>
      </c>
      <c r="S5" s="19" t="s">
        <v>78</v>
      </c>
      <c r="T5" s="19" t="s">
        <v>79</v>
      </c>
      <c r="U5" s="19" t="s">
        <v>80</v>
      </c>
      <c r="V5" s="19" t="s">
        <v>81</v>
      </c>
      <c r="W5" s="19" t="s">
        <v>82</v>
      </c>
      <c r="X5" s="19" t="s">
        <v>83</v>
      </c>
      <c r="Y5" s="19" t="s">
        <v>84</v>
      </c>
      <c r="Z5" s="19" t="s">
        <v>85</v>
      </c>
      <c r="AA5" s="19" t="s">
        <v>86</v>
      </c>
      <c r="AB5" s="19" t="s">
        <v>87</v>
      </c>
      <c r="AC5" s="19" t="s">
        <v>88</v>
      </c>
      <c r="AD5" s="19" t="s">
        <v>89</v>
      </c>
      <c r="AE5" s="19" t="s">
        <v>90</v>
      </c>
      <c r="AF5" s="19" t="s">
        <v>91</v>
      </c>
      <c r="AG5" s="19" t="s">
        <v>92</v>
      </c>
      <c r="AH5" s="19" t="s">
        <v>29</v>
      </c>
      <c r="AI5" s="19" t="s">
        <v>83</v>
      </c>
      <c r="AJ5" s="19" t="s">
        <v>84</v>
      </c>
      <c r="AK5" s="19" t="s">
        <v>85</v>
      </c>
      <c r="AL5" s="19" t="s">
        <v>86</v>
      </c>
      <c r="AM5" s="19" t="s">
        <v>87</v>
      </c>
      <c r="AN5" s="19" t="s">
        <v>88</v>
      </c>
      <c r="AO5" s="19" t="s">
        <v>89</v>
      </c>
      <c r="AP5" s="19" t="s">
        <v>90</v>
      </c>
      <c r="AQ5" s="19" t="s">
        <v>91</v>
      </c>
      <c r="AR5" s="19" t="s">
        <v>92</v>
      </c>
      <c r="AS5" s="19" t="s">
        <v>93</v>
      </c>
      <c r="AT5" s="19" t="s">
        <v>83</v>
      </c>
      <c r="AU5" s="19" t="s">
        <v>84</v>
      </c>
      <c r="AV5" s="19" t="s">
        <v>85</v>
      </c>
      <c r="AW5" s="19" t="s">
        <v>86</v>
      </c>
      <c r="AX5" s="19" t="s">
        <v>87</v>
      </c>
      <c r="AY5" s="19" t="s">
        <v>88</v>
      </c>
      <c r="AZ5" s="19" t="s">
        <v>89</v>
      </c>
      <c r="BA5" s="19" t="s">
        <v>90</v>
      </c>
      <c r="BB5" s="19" t="s">
        <v>91</v>
      </c>
      <c r="BC5" s="19" t="s">
        <v>92</v>
      </c>
      <c r="BD5" s="19" t="s">
        <v>93</v>
      </c>
      <c r="BE5" s="19" t="s">
        <v>83</v>
      </c>
      <c r="BF5" s="19" t="s">
        <v>84</v>
      </c>
      <c r="BG5" s="19" t="s">
        <v>85</v>
      </c>
      <c r="BH5" s="19" t="s">
        <v>86</v>
      </c>
      <c r="BI5" s="19" t="s">
        <v>87</v>
      </c>
      <c r="BJ5" s="19" t="s">
        <v>88</v>
      </c>
      <c r="BK5" s="19" t="s">
        <v>89</v>
      </c>
      <c r="BL5" s="19" t="s">
        <v>90</v>
      </c>
      <c r="BM5" s="19" t="s">
        <v>91</v>
      </c>
      <c r="BN5" s="19" t="s">
        <v>92</v>
      </c>
      <c r="BO5" s="19" t="s">
        <v>93</v>
      </c>
      <c r="BP5" s="19" t="s">
        <v>83</v>
      </c>
      <c r="BQ5" s="19" t="s">
        <v>84</v>
      </c>
      <c r="BR5" s="19" t="s">
        <v>85</v>
      </c>
      <c r="BS5" s="19" t="s">
        <v>86</v>
      </c>
      <c r="BT5" s="19" t="s">
        <v>87</v>
      </c>
      <c r="BU5" s="19" t="s">
        <v>88</v>
      </c>
      <c r="BV5" s="19" t="s">
        <v>89</v>
      </c>
      <c r="BW5" s="19" t="s">
        <v>90</v>
      </c>
      <c r="BX5" s="19" t="s">
        <v>91</v>
      </c>
      <c r="BY5" s="19" t="s">
        <v>92</v>
      </c>
      <c r="BZ5" s="19" t="s">
        <v>93</v>
      </c>
      <c r="CA5" s="19" t="s">
        <v>83</v>
      </c>
      <c r="CB5" s="19" t="s">
        <v>84</v>
      </c>
      <c r="CC5" s="19" t="s">
        <v>85</v>
      </c>
      <c r="CD5" s="19" t="s">
        <v>86</v>
      </c>
      <c r="CE5" s="19" t="s">
        <v>87</v>
      </c>
      <c r="CF5" s="19" t="s">
        <v>88</v>
      </c>
      <c r="CG5" s="19" t="s">
        <v>89</v>
      </c>
      <c r="CH5" s="19" t="s">
        <v>90</v>
      </c>
      <c r="CI5" s="19" t="s">
        <v>91</v>
      </c>
      <c r="CJ5" s="19" t="s">
        <v>92</v>
      </c>
      <c r="CK5" s="19" t="s">
        <v>93</v>
      </c>
      <c r="CL5" s="19" t="s">
        <v>83</v>
      </c>
      <c r="CM5" s="19" t="s">
        <v>84</v>
      </c>
      <c r="CN5" s="19" t="s">
        <v>85</v>
      </c>
      <c r="CO5" s="19" t="s">
        <v>86</v>
      </c>
      <c r="CP5" s="19" t="s">
        <v>87</v>
      </c>
      <c r="CQ5" s="19" t="s">
        <v>88</v>
      </c>
      <c r="CR5" s="19" t="s">
        <v>89</v>
      </c>
      <c r="CS5" s="19" t="s">
        <v>90</v>
      </c>
      <c r="CT5" s="19" t="s">
        <v>91</v>
      </c>
      <c r="CU5" s="19" t="s">
        <v>92</v>
      </c>
      <c r="CV5" s="19" t="s">
        <v>93</v>
      </c>
      <c r="CW5" s="19" t="s">
        <v>83</v>
      </c>
      <c r="CX5" s="19" t="s">
        <v>84</v>
      </c>
      <c r="CY5" s="19" t="s">
        <v>85</v>
      </c>
      <c r="CZ5" s="19" t="s">
        <v>86</v>
      </c>
      <c r="DA5" s="19" t="s">
        <v>87</v>
      </c>
      <c r="DB5" s="19" t="s">
        <v>88</v>
      </c>
      <c r="DC5" s="19" t="s">
        <v>89</v>
      </c>
      <c r="DD5" s="19" t="s">
        <v>90</v>
      </c>
      <c r="DE5" s="19" t="s">
        <v>91</v>
      </c>
      <c r="DF5" s="19" t="s">
        <v>92</v>
      </c>
      <c r="DG5" s="19" t="s">
        <v>93</v>
      </c>
      <c r="DH5" s="19" t="s">
        <v>83</v>
      </c>
      <c r="DI5" s="19" t="s">
        <v>84</v>
      </c>
      <c r="DJ5" s="19" t="s">
        <v>85</v>
      </c>
      <c r="DK5" s="19" t="s">
        <v>86</v>
      </c>
      <c r="DL5" s="19" t="s">
        <v>87</v>
      </c>
      <c r="DM5" s="19" t="s">
        <v>88</v>
      </c>
      <c r="DN5" s="19" t="s">
        <v>89</v>
      </c>
      <c r="DO5" s="19" t="s">
        <v>90</v>
      </c>
      <c r="DP5" s="19" t="s">
        <v>91</v>
      </c>
      <c r="DQ5" s="19" t="s">
        <v>92</v>
      </c>
      <c r="DR5" s="19" t="s">
        <v>93</v>
      </c>
      <c r="DS5" s="19" t="s">
        <v>83</v>
      </c>
      <c r="DT5" s="19" t="s">
        <v>84</v>
      </c>
      <c r="DU5" s="19" t="s">
        <v>85</v>
      </c>
      <c r="DV5" s="19" t="s">
        <v>86</v>
      </c>
      <c r="DW5" s="19" t="s">
        <v>87</v>
      </c>
      <c r="DX5" s="19" t="s">
        <v>88</v>
      </c>
      <c r="DY5" s="19" t="s">
        <v>89</v>
      </c>
      <c r="DZ5" s="19" t="s">
        <v>90</v>
      </c>
      <c r="EA5" s="19" t="s">
        <v>91</v>
      </c>
      <c r="EB5" s="19" t="s">
        <v>92</v>
      </c>
      <c r="EC5" s="19" t="s">
        <v>93</v>
      </c>
      <c r="ED5" s="19" t="s">
        <v>83</v>
      </c>
      <c r="EE5" s="19" t="s">
        <v>84</v>
      </c>
      <c r="EF5" s="19" t="s">
        <v>85</v>
      </c>
      <c r="EG5" s="19" t="s">
        <v>86</v>
      </c>
      <c r="EH5" s="19" t="s">
        <v>87</v>
      </c>
      <c r="EI5" s="19" t="s">
        <v>88</v>
      </c>
      <c r="EJ5" s="19" t="s">
        <v>89</v>
      </c>
      <c r="EK5" s="19" t="s">
        <v>90</v>
      </c>
      <c r="EL5" s="19" t="s">
        <v>91</v>
      </c>
      <c r="EM5" s="19" t="s">
        <v>92</v>
      </c>
      <c r="EN5" s="19" t="s">
        <v>93</v>
      </c>
    </row>
    <row r="6" spans="1:144" s="23" customFormat="1" x14ac:dyDescent="0.15">
      <c r="A6" s="15" t="s">
        <v>94</v>
      </c>
      <c r="B6" s="20">
        <f>B7</f>
        <v>2021</v>
      </c>
      <c r="C6" s="20">
        <f t="shared" ref="C6:W6" si="3">C7</f>
        <v>163422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富山県　入善町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10.220000000000001</v>
      </c>
      <c r="Q6" s="21">
        <f t="shared" si="3"/>
        <v>912</v>
      </c>
      <c r="R6" s="21">
        <f t="shared" si="3"/>
        <v>23576</v>
      </c>
      <c r="S6" s="21">
        <f t="shared" si="3"/>
        <v>71.25</v>
      </c>
      <c r="T6" s="21">
        <f t="shared" si="3"/>
        <v>330.89</v>
      </c>
      <c r="U6" s="21">
        <f t="shared" si="3"/>
        <v>2395</v>
      </c>
      <c r="V6" s="21">
        <f t="shared" si="3"/>
        <v>0.76</v>
      </c>
      <c r="W6" s="21">
        <f t="shared" si="3"/>
        <v>3151.32</v>
      </c>
      <c r="X6" s="22">
        <f>IF(X7="",NA(),X7)</f>
        <v>67.05</v>
      </c>
      <c r="Y6" s="22">
        <f t="shared" ref="Y6:AG6" si="4">IF(Y7="",NA(),Y7)</f>
        <v>64.67</v>
      </c>
      <c r="Z6" s="22">
        <f t="shared" si="4"/>
        <v>69.63</v>
      </c>
      <c r="AA6" s="22">
        <f t="shared" si="4"/>
        <v>73.34</v>
      </c>
      <c r="AB6" s="22">
        <f t="shared" si="4"/>
        <v>58.77</v>
      </c>
      <c r="AC6" s="22">
        <f t="shared" si="4"/>
        <v>78.510000000000005</v>
      </c>
      <c r="AD6" s="22">
        <f t="shared" si="4"/>
        <v>77.91</v>
      </c>
      <c r="AE6" s="22">
        <f t="shared" si="4"/>
        <v>79.099999999999994</v>
      </c>
      <c r="AF6" s="22">
        <f t="shared" si="4"/>
        <v>79.33</v>
      </c>
      <c r="AG6" s="22">
        <f t="shared" si="4"/>
        <v>73.540000000000006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931.77</v>
      </c>
      <c r="BF6" s="22">
        <f t="shared" ref="BF6:BN6" si="7">IF(BF7="",NA(),BF7)</f>
        <v>962.92</v>
      </c>
      <c r="BG6" s="22">
        <f t="shared" si="7"/>
        <v>938.69</v>
      </c>
      <c r="BH6" s="22">
        <f t="shared" si="7"/>
        <v>749.66</v>
      </c>
      <c r="BI6" s="22">
        <f t="shared" si="7"/>
        <v>764.93</v>
      </c>
      <c r="BJ6" s="22">
        <f t="shared" si="7"/>
        <v>1061.58</v>
      </c>
      <c r="BK6" s="22">
        <f t="shared" si="7"/>
        <v>1007.7</v>
      </c>
      <c r="BL6" s="22">
        <f t="shared" si="7"/>
        <v>1018.52</v>
      </c>
      <c r="BM6" s="22">
        <f t="shared" si="7"/>
        <v>949.61</v>
      </c>
      <c r="BN6" s="22">
        <f t="shared" si="7"/>
        <v>918.84</v>
      </c>
      <c r="BO6" s="21" t="str">
        <f>IF(BO7="","",IF(BO7="-","【-】","【"&amp;SUBSTITUTE(TEXT(BO7,"#,##0.00"),"-","△")&amp;"】"))</f>
        <v>【940.88】</v>
      </c>
      <c r="BP6" s="22">
        <f>IF(BP7="",NA(),BP7)</f>
        <v>61.02</v>
      </c>
      <c r="BQ6" s="22">
        <f t="shared" ref="BQ6:BY6" si="8">IF(BQ7="",NA(),BQ7)</f>
        <v>58.85</v>
      </c>
      <c r="BR6" s="22">
        <f t="shared" si="8"/>
        <v>57.5</v>
      </c>
      <c r="BS6" s="22">
        <f t="shared" si="8"/>
        <v>67.63</v>
      </c>
      <c r="BT6" s="22">
        <f t="shared" si="8"/>
        <v>55.08</v>
      </c>
      <c r="BU6" s="22">
        <f t="shared" si="8"/>
        <v>58.52</v>
      </c>
      <c r="BV6" s="22">
        <f t="shared" si="8"/>
        <v>59.22</v>
      </c>
      <c r="BW6" s="22">
        <f t="shared" si="8"/>
        <v>58.79</v>
      </c>
      <c r="BX6" s="22">
        <f t="shared" si="8"/>
        <v>58.41</v>
      </c>
      <c r="BY6" s="22">
        <f t="shared" si="8"/>
        <v>58.27</v>
      </c>
      <c r="BZ6" s="21" t="str">
        <f>IF(BZ7="","",IF(BZ7="-","【-】","【"&amp;SUBSTITUTE(TEXT(BZ7,"#,##0.00"),"-","△")&amp;"】"))</f>
        <v>【54.59】</v>
      </c>
      <c r="CA6" s="22">
        <f>IF(CA7="",NA(),CA7)</f>
        <v>103.24</v>
      </c>
      <c r="CB6" s="22">
        <f t="shared" ref="CB6:CJ6" si="9">IF(CB7="",NA(),CB7)</f>
        <v>107.35</v>
      </c>
      <c r="CC6" s="22">
        <f t="shared" si="9"/>
        <v>107.37</v>
      </c>
      <c r="CD6" s="22">
        <f t="shared" si="9"/>
        <v>98.86</v>
      </c>
      <c r="CE6" s="22">
        <f t="shared" si="9"/>
        <v>112.46</v>
      </c>
      <c r="CF6" s="22">
        <f t="shared" si="9"/>
        <v>296.3</v>
      </c>
      <c r="CG6" s="22">
        <f t="shared" si="9"/>
        <v>292.89999999999998</v>
      </c>
      <c r="CH6" s="22">
        <f t="shared" si="9"/>
        <v>298.25</v>
      </c>
      <c r="CI6" s="22">
        <f t="shared" si="9"/>
        <v>303.27999999999997</v>
      </c>
      <c r="CJ6" s="22">
        <f t="shared" si="9"/>
        <v>303.81</v>
      </c>
      <c r="CK6" s="21" t="str">
        <f>IF(CK7="","",IF(CK7="-","【-】","【"&amp;SUBSTITUTE(TEXT(CK7,"#,##0.00"),"-","△")&amp;"】"))</f>
        <v>【301.20】</v>
      </c>
      <c r="CL6" s="22">
        <f>IF(CL7="",NA(),CL7)</f>
        <v>56.5</v>
      </c>
      <c r="CM6" s="22">
        <f t="shared" ref="CM6:CU6" si="10">IF(CM7="",NA(),CM7)</f>
        <v>51.32</v>
      </c>
      <c r="CN6" s="22">
        <f t="shared" si="10"/>
        <v>50.17</v>
      </c>
      <c r="CO6" s="22">
        <f t="shared" si="10"/>
        <v>52.49</v>
      </c>
      <c r="CP6" s="22">
        <f t="shared" si="10"/>
        <v>52.49</v>
      </c>
      <c r="CQ6" s="22">
        <f t="shared" si="10"/>
        <v>57.3</v>
      </c>
      <c r="CR6" s="22">
        <f t="shared" si="10"/>
        <v>56.76</v>
      </c>
      <c r="CS6" s="22">
        <f t="shared" si="10"/>
        <v>56.04</v>
      </c>
      <c r="CT6" s="22">
        <f t="shared" si="10"/>
        <v>58.52</v>
      </c>
      <c r="CU6" s="22">
        <f t="shared" si="10"/>
        <v>58.88</v>
      </c>
      <c r="CV6" s="21" t="str">
        <f>IF(CV7="","",IF(CV7="-","【-】","【"&amp;SUBSTITUTE(TEXT(CV7,"#,##0.00"),"-","△")&amp;"】"))</f>
        <v>【56.42】</v>
      </c>
      <c r="CW6" s="22">
        <f>IF(CW7="",NA(),CW7)</f>
        <v>75.19</v>
      </c>
      <c r="CX6" s="22">
        <f t="shared" ref="CX6:DF6" si="11">IF(CX7="",NA(),CX7)</f>
        <v>75</v>
      </c>
      <c r="CY6" s="22">
        <f t="shared" si="11"/>
        <v>75</v>
      </c>
      <c r="CZ6" s="22">
        <f t="shared" si="11"/>
        <v>77.12</v>
      </c>
      <c r="DA6" s="22">
        <f t="shared" si="11"/>
        <v>76.61</v>
      </c>
      <c r="DB6" s="22">
        <f t="shared" si="11"/>
        <v>72.42</v>
      </c>
      <c r="DC6" s="22">
        <f t="shared" si="11"/>
        <v>73.069999999999993</v>
      </c>
      <c r="DD6" s="22">
        <f t="shared" si="11"/>
        <v>72.78</v>
      </c>
      <c r="DE6" s="22">
        <f t="shared" si="11"/>
        <v>71.33</v>
      </c>
      <c r="DF6" s="22">
        <f t="shared" si="11"/>
        <v>71.150000000000006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0.59</v>
      </c>
      <c r="EE6" s="22">
        <f t="shared" ref="EE6:EM6" si="14">IF(EE7="",NA(),EE7)</f>
        <v>0.56999999999999995</v>
      </c>
      <c r="EF6" s="22">
        <f t="shared" si="14"/>
        <v>0.56999999999999995</v>
      </c>
      <c r="EG6" s="21">
        <f t="shared" si="14"/>
        <v>0</v>
      </c>
      <c r="EH6" s="22">
        <f t="shared" si="14"/>
        <v>0.53</v>
      </c>
      <c r="EI6" s="22">
        <f t="shared" si="14"/>
        <v>0.72</v>
      </c>
      <c r="EJ6" s="22">
        <f t="shared" si="14"/>
        <v>0.53</v>
      </c>
      <c r="EK6" s="22">
        <f t="shared" si="14"/>
        <v>0.71</v>
      </c>
      <c r="EL6" s="22">
        <f t="shared" si="14"/>
        <v>0.72</v>
      </c>
      <c r="EM6" s="22">
        <f t="shared" si="14"/>
        <v>0.71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163422</v>
      </c>
      <c r="D7" s="24">
        <v>47</v>
      </c>
      <c r="E7" s="24">
        <v>1</v>
      </c>
      <c r="F7" s="24">
        <v>0</v>
      </c>
      <c r="G7" s="24">
        <v>0</v>
      </c>
      <c r="H7" s="24" t="s">
        <v>95</v>
      </c>
      <c r="I7" s="24" t="s">
        <v>96</v>
      </c>
      <c r="J7" s="24" t="s">
        <v>97</v>
      </c>
      <c r="K7" s="24" t="s">
        <v>98</v>
      </c>
      <c r="L7" s="24" t="s">
        <v>99</v>
      </c>
      <c r="M7" s="24" t="s">
        <v>100</v>
      </c>
      <c r="N7" s="25" t="s">
        <v>101</v>
      </c>
      <c r="O7" s="25" t="s">
        <v>102</v>
      </c>
      <c r="P7" s="25">
        <v>10.220000000000001</v>
      </c>
      <c r="Q7" s="25">
        <v>912</v>
      </c>
      <c r="R7" s="25">
        <v>23576</v>
      </c>
      <c r="S7" s="25">
        <v>71.25</v>
      </c>
      <c r="T7" s="25">
        <v>330.89</v>
      </c>
      <c r="U7" s="25">
        <v>2395</v>
      </c>
      <c r="V7" s="25">
        <v>0.76</v>
      </c>
      <c r="W7" s="25">
        <v>3151.32</v>
      </c>
      <c r="X7" s="25">
        <v>67.05</v>
      </c>
      <c r="Y7" s="25">
        <v>64.67</v>
      </c>
      <c r="Z7" s="25">
        <v>69.63</v>
      </c>
      <c r="AA7" s="25">
        <v>73.34</v>
      </c>
      <c r="AB7" s="25">
        <v>58.77</v>
      </c>
      <c r="AC7" s="25">
        <v>78.510000000000005</v>
      </c>
      <c r="AD7" s="25">
        <v>77.91</v>
      </c>
      <c r="AE7" s="25">
        <v>79.099999999999994</v>
      </c>
      <c r="AF7" s="25">
        <v>79.33</v>
      </c>
      <c r="AG7" s="25">
        <v>73.540000000000006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931.77</v>
      </c>
      <c r="BF7" s="25">
        <v>962.92</v>
      </c>
      <c r="BG7" s="25">
        <v>938.69</v>
      </c>
      <c r="BH7" s="25">
        <v>749.66</v>
      </c>
      <c r="BI7" s="25">
        <v>764.93</v>
      </c>
      <c r="BJ7" s="25">
        <v>1061.58</v>
      </c>
      <c r="BK7" s="25">
        <v>1007.7</v>
      </c>
      <c r="BL7" s="25">
        <v>1018.52</v>
      </c>
      <c r="BM7" s="25">
        <v>949.61</v>
      </c>
      <c r="BN7" s="25">
        <v>918.84</v>
      </c>
      <c r="BO7" s="25">
        <v>940.88</v>
      </c>
      <c r="BP7" s="25">
        <v>61.02</v>
      </c>
      <c r="BQ7" s="25">
        <v>58.85</v>
      </c>
      <c r="BR7" s="25">
        <v>57.5</v>
      </c>
      <c r="BS7" s="25">
        <v>67.63</v>
      </c>
      <c r="BT7" s="25">
        <v>55.08</v>
      </c>
      <c r="BU7" s="25">
        <v>58.52</v>
      </c>
      <c r="BV7" s="25">
        <v>59.22</v>
      </c>
      <c r="BW7" s="25">
        <v>58.79</v>
      </c>
      <c r="BX7" s="25">
        <v>58.41</v>
      </c>
      <c r="BY7" s="25">
        <v>58.27</v>
      </c>
      <c r="BZ7" s="25">
        <v>54.59</v>
      </c>
      <c r="CA7" s="25">
        <v>103.24</v>
      </c>
      <c r="CB7" s="25">
        <v>107.35</v>
      </c>
      <c r="CC7" s="25">
        <v>107.37</v>
      </c>
      <c r="CD7" s="25">
        <v>98.86</v>
      </c>
      <c r="CE7" s="25">
        <v>112.46</v>
      </c>
      <c r="CF7" s="25">
        <v>296.3</v>
      </c>
      <c r="CG7" s="25">
        <v>292.89999999999998</v>
      </c>
      <c r="CH7" s="25">
        <v>298.25</v>
      </c>
      <c r="CI7" s="25">
        <v>303.27999999999997</v>
      </c>
      <c r="CJ7" s="25">
        <v>303.81</v>
      </c>
      <c r="CK7" s="25">
        <v>301.2</v>
      </c>
      <c r="CL7" s="25">
        <v>56.5</v>
      </c>
      <c r="CM7" s="25">
        <v>51.32</v>
      </c>
      <c r="CN7" s="25">
        <v>50.17</v>
      </c>
      <c r="CO7" s="25">
        <v>52.49</v>
      </c>
      <c r="CP7" s="25">
        <v>52.49</v>
      </c>
      <c r="CQ7" s="25">
        <v>57.3</v>
      </c>
      <c r="CR7" s="25">
        <v>56.76</v>
      </c>
      <c r="CS7" s="25">
        <v>56.04</v>
      </c>
      <c r="CT7" s="25">
        <v>58.52</v>
      </c>
      <c r="CU7" s="25">
        <v>58.88</v>
      </c>
      <c r="CV7" s="25">
        <v>56.42</v>
      </c>
      <c r="CW7" s="25">
        <v>75.19</v>
      </c>
      <c r="CX7" s="25">
        <v>75</v>
      </c>
      <c r="CY7" s="25">
        <v>75</v>
      </c>
      <c r="CZ7" s="25">
        <v>77.12</v>
      </c>
      <c r="DA7" s="25">
        <v>76.61</v>
      </c>
      <c r="DB7" s="25">
        <v>72.42</v>
      </c>
      <c r="DC7" s="25">
        <v>73.069999999999993</v>
      </c>
      <c r="DD7" s="25">
        <v>72.78</v>
      </c>
      <c r="DE7" s="25">
        <v>71.33</v>
      </c>
      <c r="DF7" s="25">
        <v>71.150000000000006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0.59</v>
      </c>
      <c r="EE7" s="25">
        <v>0.56999999999999995</v>
      </c>
      <c r="EF7" s="25">
        <v>0.56999999999999995</v>
      </c>
      <c r="EG7" s="25">
        <v>0</v>
      </c>
      <c r="EH7" s="25">
        <v>0.53</v>
      </c>
      <c r="EI7" s="25">
        <v>0.72</v>
      </c>
      <c r="EJ7" s="25">
        <v>0.53</v>
      </c>
      <c r="EK7" s="25">
        <v>0.71</v>
      </c>
      <c r="EL7" s="25">
        <v>0.72</v>
      </c>
      <c r="EM7" s="25">
        <v>0.71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103</v>
      </c>
      <c r="C9" s="27" t="s">
        <v>104</v>
      </c>
      <c r="D9" s="27" t="s">
        <v>105</v>
      </c>
      <c r="E9" s="27" t="s">
        <v>106</v>
      </c>
      <c r="F9" s="27" t="s">
        <v>107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112</v>
      </c>
      <c r="E13" t="s">
        <v>113</v>
      </c>
      <c r="F13" t="s">
        <v>112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2023-01-19T02:43:47Z</cp:lastPrinted>
  <dcterms:modified xsi:type="dcterms:W3CDTF">2023-02-10T07:54:16Z</dcterms:modified>
</cp:coreProperties>
</file>