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市山\★★令和４年度\R4（R3年度分）経営比較分析表（R5.1.10県から照会）\入善町下水道\"/>
    </mc:Choice>
  </mc:AlternateContent>
  <workbookProtection workbookAlgorithmName="SHA-512" workbookHashValue="NUu/LltIwAEp7l6a3jdvAuABCtwzm/Y438oTYAEpgCTomt/HIwFa+ODZWICVzvuLtndScnaHvxy763vZdsMx2Q==" workbookSaltValue="G7sDSxffi9DY75hudmfaSw==" workbookSpinCount="100000" lockStructure="1"/>
  <bookViews>
    <workbookView xWindow="0" yWindow="0" windowWidth="20490" windowHeight="715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<sst xmlns="http://schemas.openxmlformats.org/spreadsheetml/2006/main" count="236" uniqueCount="121">
  <si>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</si>
  <si>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</si>
  <si>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</si>
  <si>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</si>
  <si>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</si>
  <si>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</si>
  <si>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</si>
  <si>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</si>
  <si>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</si>
  <si>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</si>
  <si>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</si>
  <si>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</si>
  <si>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</si>
  <si>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</si>
  <si>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</si>
  <si>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</si>
  <si>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</si>
  <si>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</si>
  <si>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</si>
  <si>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</si>
  <si>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</si>
  <si>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</si>
  <si>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</si>
  <si>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</si>
  <si>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</si>
  <si>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</si>
  <si>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</si>
  <si>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</si>
  <si>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</si>
  <si>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</si>
  <si>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</si>
  <si>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</si>
  <si>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</si>
  <si>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</si>
  <si>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</si>
  <si>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</si>
  <si>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</si>
  <si>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</si>
  <si>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</si>
  <si>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</si>
  <si>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</si>
  <si>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</si>
  <si>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</si>
  <si>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</si>
  <si>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</si>
  <si>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</si>
  <si>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</si>
  <si>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</si>
  <si>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</si>
  <si>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</si>
  <si>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</si>
  <si>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</si>
  <si>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</si>
  <si>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</si>
  <si>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</si>
  <si>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</si>
  <si>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</si>
  <si>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</si>
  <si>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</si>
  <si>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</si>
  <si>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</si>
  <si>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</si>
  <si>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</si>
  <si>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</si>
  <si>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</si>
  <si>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</si>
  <si>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</si>
  <si>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</si>
  <si>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</si>
  <si>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</si>
  <si>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</si>
  <si>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</si>
  <si>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</si>
  <si>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</si>
  <si>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</si>
  <si>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</si>
  <si>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</si>
  <si>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</si>
  <si>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</si>
  <si>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</si>
  <si>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</si>
  <si>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</si>
  <si>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</si>
  <si>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</si>
  <si>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</si>
  <si>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</si>
  <si>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</si>
  <si>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</si>
  <si>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</si>
  <si>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</si>
  <si>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</si>
  <si>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</si>
  <si>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</si>
  <si>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</si>
  <si>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</si>
  <si>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</si>
  <si>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</si>
  <si>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</si>
  <si>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</si>
  <si>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</si>
  <si>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</si>
  <si>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</si>
  <si>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</si>
  <si>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</si>
  <si>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</si>
  <si>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</si>
  <si>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</si>
  <si>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</si>
  <si>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</si>
  <si>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</si>
  <si>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</si>
  <si>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</si>
  <si>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</si>
  <si>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</si>
  <si>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</si>
  <si>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</si>
  <si>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</si>
  <si>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</si>
  <si>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人口減少とともに微減～横ばい傾向にある。
⑧水洗化率
　集合住宅や市街地など比較的人口密度が高いエリアであり、横ばい～微増傾向にある。
　</t>
    <rPh sb="284" eb="285">
      <t>ヨコ</t>
    </rPh>
    <phoneticPr fontId="4"/>
  </si>
  <si>
    <t>　本町の下水道事業は平成13年に供用開始し、21年程度経過している。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</si>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</sst>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7-4663-92B3-24D81FD52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0.13</c:v>
                </c:pt>
                <c:pt idx="2">
                  <c:v>0.15</c:v>
                </c:pt>
                <c:pt idx="3">
                  <c:v>1.65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7-4663-92B3-24D81FD52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59.57</c:v>
                </c:pt>
                <c:pt idx="1">
                  <c:v>58</c:v>
                </c:pt>
                <c:pt idx="2">
                  <c:v>57.4</c:v>
                </c:pt>
                <c:pt idx="3">
                  <c:v>61.99</c:v>
                </c:pt>
                <c:pt idx="4">
                  <c:v>61.08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D-4DA9-B9B7-07AD5A700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53.5</c:v>
                </c:pt>
                <c:pt idx="1">
                  <c:v>52.58</c:v>
                </c:pt>
                <c:pt idx="2">
                  <c:v>50.94</c:v>
                </c:pt>
                <c:pt idx="3">
                  <c:v>50.53</c:v>
                </c:pt>
                <c:pt idx="4">
                  <c:v>51.42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D-4DA9-B9B7-07AD5A700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86.17</c:v>
                </c:pt>
                <c:pt idx="1">
                  <c:v>87.22</c:v>
                </c:pt>
                <c:pt idx="2">
                  <c:v>88.69</c:v>
                </c:pt>
                <c:pt idx="3">
                  <c:v>88.9</c:v>
                </c:pt>
                <c:pt idx="4">
                  <c:v>88.81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9-435B-87B9-C55B3CBB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83.51</c:v>
                </c:pt>
                <c:pt idx="1">
                  <c:v>83.02</c:v>
                </c:pt>
                <c:pt idx="2">
                  <c:v>82.55</c:v>
                </c:pt>
                <c:pt idx="3">
                  <c:v>82.08</c:v>
                </c:pt>
                <c:pt idx="4">
                  <c:v>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9-435B-87B9-C55B3CBB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83.63</c:v>
                </c:pt>
                <c:pt idx="1">
                  <c:v>72.44</c:v>
                </c:pt>
                <c:pt idx="2">
                  <c:v>59.5</c:v>
                </c:pt>
                <c:pt idx="3">
                  <c:v>68.23</c:v>
                </c:pt>
                <c:pt idx="4">
                  <c:v>74.33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F-43D6-B1D0-8CCB53428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F-43D6-B1D0-8CCB53428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5-4021-B747-E9419F70E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5-4021-B747-E9419F70E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0-4FC3-97E8-F6A55B907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0-4FC3-97E8-F6A55B907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9-4FF4-9488-3D09F3AAA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9-4FF4-9488-3D09F3AAA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D-449C-9245-9A3431CEC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D-449C-9245-9A3431CEC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3129.19</c:v>
                </c:pt>
                <c:pt idx="1">
                  <c:v>3027.93</c:v>
                </c:pt>
                <c:pt idx="2">
                  <c:v>2912.06</c:v>
                </c:pt>
                <c:pt idx="3">
                  <c:v>2787.53</c:v>
                </c:pt>
                <c:pt idx="4">
                  <c:v>2715.58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4-41FC-B1AF-98A9466BE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966.33</c:v>
                </c:pt>
                <c:pt idx="1">
                  <c:v>958.81</c:v>
                </c:pt>
                <c:pt idx="2">
                  <c:v>1001.3</c:v>
                </c:pt>
                <c:pt idx="3">
                  <c:v>1050.51</c:v>
                </c:pt>
                <c:pt idx="4">
                  <c:v>1102.01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54-41FC-B1AF-98A9466BE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95.96</c:v>
                </c:pt>
                <c:pt idx="1">
                  <c:v>95.91</c:v>
                </c:pt>
                <c:pt idx="2">
                  <c:v>96.31</c:v>
                </c:pt>
                <c:pt idx="3">
                  <c:v>96.29</c:v>
                </c:pt>
                <c:pt idx="4">
                  <c:v>96.41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E-4731-9714-1C2C44549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81.739999999999995</c:v>
                </c:pt>
                <c:pt idx="1">
                  <c:v>82.88</c:v>
                </c:pt>
                <c:pt idx="2">
                  <c:v>81.88</c:v>
                </c:pt>
                <c:pt idx="3">
                  <c:v>82.65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E-4731-9714-1C2C44549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174.22</c:v>
                </c:pt>
                <c:pt idx="1">
                  <c:v>177.45</c:v>
                </c:pt>
                <c:pt idx="2">
                  <c:v>180.47</c:v>
                </c:pt>
                <c:pt idx="3">
                  <c:v>178.34</c:v>
                </c:pt>
                <c:pt idx="4">
                  <c:v>183.22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A-444C-A1DB-BFCBEB40C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194.31</c:v>
                </c:pt>
                <c:pt idx="1">
                  <c:v>190.99</c:v>
                </c:pt>
                <c:pt idx="2">
                  <c:v>187.55</c:v>
                </c:pt>
                <c:pt idx="3">
                  <c:v>186.3</c:v>
                </c:pt>
                <c:pt idx="4">
                  <c:v>188.38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A-444C-A1DB-BFCBEB40C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49" zoomScaleNormal="100" workbookViewId="0">
      <selection activeCell="CA78" sqref="CA7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入善町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23576</v>
      </c>
      <c r="AM8" s="54"/>
      <c r="AN8" s="54"/>
      <c r="AO8" s="54"/>
      <c r="AP8" s="54"/>
      <c r="AQ8" s="54"/>
      <c r="AR8" s="54"/>
      <c r="AS8" s="54"/>
      <c r="AT8" s="53">
        <f>データ!T6</f>
        <v>71.25</v>
      </c>
      <c r="AU8" s="53"/>
      <c r="AV8" s="53"/>
      <c r="AW8" s="53"/>
      <c r="AX8" s="53"/>
      <c r="AY8" s="53"/>
      <c r="AZ8" s="53"/>
      <c r="BA8" s="53"/>
      <c r="BB8" s="53">
        <f>データ!U6</f>
        <v>330.89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24.44</v>
      </c>
      <c r="Q10" s="53"/>
      <c r="R10" s="53"/>
      <c r="S10" s="53"/>
      <c r="T10" s="53"/>
      <c r="U10" s="53"/>
      <c r="V10" s="53"/>
      <c r="W10" s="53">
        <f>データ!Q6</f>
        <v>85</v>
      </c>
      <c r="X10" s="53"/>
      <c r="Y10" s="53"/>
      <c r="Z10" s="53"/>
      <c r="AA10" s="53"/>
      <c r="AB10" s="53"/>
      <c r="AC10" s="53"/>
      <c r="AD10" s="54">
        <f>データ!R6</f>
        <v>3740</v>
      </c>
      <c r="AE10" s="54"/>
      <c r="AF10" s="54"/>
      <c r="AG10" s="54"/>
      <c r="AH10" s="54"/>
      <c r="AI10" s="54"/>
      <c r="AJ10" s="54"/>
      <c r="AK10" s="2"/>
      <c r="AL10" s="54">
        <f>データ!V6</f>
        <v>5727</v>
      </c>
      <c r="AM10" s="54"/>
      <c r="AN10" s="54"/>
      <c r="AO10" s="54"/>
      <c r="AP10" s="54"/>
      <c r="AQ10" s="54"/>
      <c r="AR10" s="54"/>
      <c r="AS10" s="54"/>
      <c r="AT10" s="53">
        <f>データ!W6</f>
        <v>1.74</v>
      </c>
      <c r="AU10" s="53"/>
      <c r="AV10" s="53"/>
      <c r="AW10" s="53"/>
      <c r="AX10" s="53"/>
      <c r="AY10" s="53"/>
      <c r="AZ10" s="53"/>
      <c r="BA10" s="53"/>
      <c r="BB10" s="53">
        <f>データ!X6</f>
        <v>3291.38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9" t="s">
        <v>118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9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9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120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【669.12】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44</v>
      </c>
      <c r="N86" s="12" t="s">
        <v>44</v>
      </c>
      <c r="O86" s="12" t="str">
        <f>データ!EO6</f>
        <v>【0.24】</v>
      </c>
    </row>
  </sheetData>
  <sheetProtection algorithmName="SHA-512" hashValue="K3EZh1x3GrwWpIxy/qWFnEQz+p399F0+DZKBWJsHx+Bs3n3AZeLkTLx90ur5DCKNU1OjXgsjPKT8AJEFOzEQPw==" saltValue="m+1VM7Nj8buCQpCYWuz+w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24.44</v>
      </c>
      <c r="Q6" s="20">
        <f t="shared" si="3"/>
        <v>85</v>
      </c>
      <c r="R6" s="20">
        <f t="shared" si="3"/>
        <v>3740</v>
      </c>
      <c r="S6" s="20">
        <f t="shared" si="3"/>
        <v>23576</v>
      </c>
      <c r="T6" s="20">
        <f t="shared" si="3"/>
        <v>71.25</v>
      </c>
      <c r="U6" s="20">
        <f t="shared" si="3"/>
        <v>330.89</v>
      </c>
      <c r="V6" s="20">
        <f t="shared" si="3"/>
        <v>5727</v>
      </c>
      <c r="W6" s="20">
        <f t="shared" si="3"/>
        <v>1.74</v>
      </c>
      <c r="X6" s="20">
        <f t="shared" si="3"/>
        <v>3291.38</v>
      </c>
      <c r="Y6" s="21">
        <f>IF(Y7="",NA(),Y7)</f>
        <v>83.63</v>
      </c>
      <c r="Z6" s="21">
        <f t="shared" ref="Z6:AH6" si="4">IF(Z7="",NA(),Z7)</f>
        <v>72.44</v>
      </c>
      <c r="AA6" s="21">
        <f t="shared" si="4"/>
        <v>59.5</v>
      </c>
      <c r="AB6" s="21">
        <f t="shared" si="4"/>
        <v>68.23</v>
      </c>
      <c r="AC6" s="21">
        <f t="shared" si="4"/>
        <v>74.33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3129.19</v>
      </c>
      <c r="BG6" s="21">
        <f t="shared" ref="BG6:BO6" si="7">IF(BG7="",NA(),BG7)</f>
        <v>3027.93</v>
      </c>
      <c r="BH6" s="21">
        <f t="shared" si="7"/>
        <v>2912.06</v>
      </c>
      <c r="BI6" s="21">
        <f t="shared" si="7"/>
        <v>2787.53</v>
      </c>
      <c r="BJ6" s="21">
        <f t="shared" si="7"/>
        <v>2715.58</v>
      </c>
      <c r="BK6" s="21">
        <f t="shared" si="7"/>
        <v>966.33</v>
      </c>
      <c r="BL6" s="21">
        <f t="shared" si="7"/>
        <v>958.81</v>
      </c>
      <c r="BM6" s="21">
        <f t="shared" si="7"/>
        <v>1001.3</v>
      </c>
      <c r="BN6" s="21">
        <f t="shared" si="7"/>
        <v>1050.51</v>
      </c>
      <c r="BO6" s="21">
        <f t="shared" si="7"/>
        <v>1102.01</v>
      </c>
      <c r="BP6" s="20" t="str">
        <f>IF(BP7="","",IF(BP7="-","【-】","【"&amp;SUBSTITUTE(TEXT(BP7,"#,##0.00"),"-","△")&amp;"】"))</f>
        <v>【669.12】</v>
      </c>
      <c r="BQ6" s="21">
        <f>IF(BQ7="",NA(),BQ7)</f>
        <v>95.96</v>
      </c>
      <c r="BR6" s="21">
        <f t="shared" ref="BR6:BZ6" si="8">IF(BR7="",NA(),BR7)</f>
        <v>95.91</v>
      </c>
      <c r="BS6" s="21">
        <f t="shared" si="8"/>
        <v>96.31</v>
      </c>
      <c r="BT6" s="21">
        <f t="shared" si="8"/>
        <v>96.29</v>
      </c>
      <c r="BU6" s="21">
        <f t="shared" si="8"/>
        <v>96.41</v>
      </c>
      <c r="BV6" s="21">
        <f t="shared" si="8"/>
        <v>81.739999999999995</v>
      </c>
      <c r="BW6" s="21">
        <f t="shared" si="8"/>
        <v>82.88</v>
      </c>
      <c r="BX6" s="21">
        <f t="shared" si="8"/>
        <v>81.88</v>
      </c>
      <c r="BY6" s="21">
        <f t="shared" si="8"/>
        <v>82.65</v>
      </c>
      <c r="BZ6" s="21">
        <f t="shared" si="8"/>
        <v>82.55</v>
      </c>
      <c r="CA6" s="20" t="str">
        <f>IF(CA7="","",IF(CA7="-","【-】","【"&amp;SUBSTITUTE(TEXT(CA7,"#,##0.00"),"-","△")&amp;"】"))</f>
        <v>【99.73】</v>
      </c>
      <c r="CB6" s="21">
        <f>IF(CB7="",NA(),CB7)</f>
        <v>174.22</v>
      </c>
      <c r="CC6" s="21">
        <f t="shared" ref="CC6:CK6" si="9">IF(CC7="",NA(),CC7)</f>
        <v>177.45</v>
      </c>
      <c r="CD6" s="21">
        <f t="shared" si="9"/>
        <v>180.47</v>
      </c>
      <c r="CE6" s="21">
        <f t="shared" si="9"/>
        <v>178.34</v>
      </c>
      <c r="CF6" s="21">
        <f t="shared" si="9"/>
        <v>183.22</v>
      </c>
      <c r="CG6" s="21">
        <f t="shared" si="9"/>
        <v>194.31</v>
      </c>
      <c r="CH6" s="21">
        <f t="shared" si="9"/>
        <v>190.99</v>
      </c>
      <c r="CI6" s="21">
        <f t="shared" si="9"/>
        <v>187.55</v>
      </c>
      <c r="CJ6" s="21">
        <f t="shared" si="9"/>
        <v>186.3</v>
      </c>
      <c r="CK6" s="21">
        <f t="shared" si="9"/>
        <v>188.38</v>
      </c>
      <c r="CL6" s="20" t="str">
        <f>IF(CL7="","",IF(CL7="-","【-】","【"&amp;SUBSTITUTE(TEXT(CL7,"#,##0.00"),"-","△")&amp;"】"))</f>
        <v>【134.98】</v>
      </c>
      <c r="CM6" s="21">
        <f>IF(CM7="",NA(),CM7)</f>
        <v>59.57</v>
      </c>
      <c r="CN6" s="21">
        <f t="shared" ref="CN6:CV6" si="10">IF(CN7="",NA(),CN7)</f>
        <v>58</v>
      </c>
      <c r="CO6" s="21">
        <f t="shared" si="10"/>
        <v>57.4</v>
      </c>
      <c r="CP6" s="21">
        <f t="shared" si="10"/>
        <v>61.99</v>
      </c>
      <c r="CQ6" s="21">
        <f t="shared" si="10"/>
        <v>61.08</v>
      </c>
      <c r="CR6" s="21">
        <f t="shared" si="10"/>
        <v>53.5</v>
      </c>
      <c r="CS6" s="21">
        <f t="shared" si="10"/>
        <v>52.58</v>
      </c>
      <c r="CT6" s="21">
        <f t="shared" si="10"/>
        <v>50.94</v>
      </c>
      <c r="CU6" s="21">
        <f t="shared" si="10"/>
        <v>50.53</v>
      </c>
      <c r="CV6" s="21">
        <f t="shared" si="10"/>
        <v>51.42</v>
      </c>
      <c r="CW6" s="20" t="str">
        <f>IF(CW7="","",IF(CW7="-","【-】","【"&amp;SUBSTITUTE(TEXT(CW7,"#,##0.00"),"-","△")&amp;"】"))</f>
        <v>【59.99】</v>
      </c>
      <c r="CX6" s="21">
        <f>IF(CX7="",NA(),CX7)</f>
        <v>86.17</v>
      </c>
      <c r="CY6" s="21">
        <f t="shared" ref="CY6:DG6" si="11">IF(CY7="",NA(),CY7)</f>
        <v>87.22</v>
      </c>
      <c r="CZ6" s="21">
        <f t="shared" si="11"/>
        <v>88.69</v>
      </c>
      <c r="DA6" s="21">
        <f t="shared" si="11"/>
        <v>88.9</v>
      </c>
      <c r="DB6" s="21">
        <f t="shared" si="11"/>
        <v>88.81</v>
      </c>
      <c r="DC6" s="21">
        <f t="shared" si="11"/>
        <v>83.51</v>
      </c>
      <c r="DD6" s="21">
        <f t="shared" si="11"/>
        <v>83.02</v>
      </c>
      <c r="DE6" s="21">
        <f t="shared" si="11"/>
        <v>82.55</v>
      </c>
      <c r="DF6" s="21">
        <f t="shared" si="11"/>
        <v>82.08</v>
      </c>
      <c r="DG6" s="21">
        <f t="shared" si="11"/>
        <v>81.34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0.16</v>
      </c>
      <c r="EK6" s="21">
        <f t="shared" si="14"/>
        <v>0.13</v>
      </c>
      <c r="EL6" s="21">
        <f t="shared" si="14"/>
        <v>0.15</v>
      </c>
      <c r="EM6" s="21">
        <f t="shared" si="14"/>
        <v>1.65</v>
      </c>
      <c r="EN6" s="21">
        <f t="shared" si="14"/>
        <v>0.14000000000000001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15">
      <c r="A7" s="14"/>
      <c r="B7" s="23">
        <v>2021</v>
      </c>
      <c r="C7" s="23">
        <v>163422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24.44</v>
      </c>
      <c r="Q7" s="24">
        <v>85</v>
      </c>
      <c r="R7" s="24">
        <v>3740</v>
      </c>
      <c r="S7" s="24">
        <v>23576</v>
      </c>
      <c r="T7" s="24">
        <v>71.25</v>
      </c>
      <c r="U7" s="24">
        <v>330.89</v>
      </c>
      <c r="V7" s="24">
        <v>5727</v>
      </c>
      <c r="W7" s="24">
        <v>1.74</v>
      </c>
      <c r="X7" s="24">
        <v>3291.38</v>
      </c>
      <c r="Y7" s="24">
        <v>83.63</v>
      </c>
      <c r="Z7" s="24">
        <v>72.44</v>
      </c>
      <c r="AA7" s="24">
        <v>59.5</v>
      </c>
      <c r="AB7" s="24">
        <v>68.23</v>
      </c>
      <c r="AC7" s="24">
        <v>74.33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3129.19</v>
      </c>
      <c r="BG7" s="24">
        <v>3027.93</v>
      </c>
      <c r="BH7" s="24">
        <v>2912.06</v>
      </c>
      <c r="BI7" s="24">
        <v>2787.53</v>
      </c>
      <c r="BJ7" s="24">
        <v>2715.58</v>
      </c>
      <c r="BK7" s="24">
        <v>966.33</v>
      </c>
      <c r="BL7" s="24">
        <v>958.81</v>
      </c>
      <c r="BM7" s="24">
        <v>1001.3</v>
      </c>
      <c r="BN7" s="24">
        <v>1050.51</v>
      </c>
      <c r="BO7" s="24">
        <v>1102.01</v>
      </c>
      <c r="BP7" s="24">
        <v>669.12</v>
      </c>
      <c r="BQ7" s="24">
        <v>95.96</v>
      </c>
      <c r="BR7" s="24">
        <v>95.91</v>
      </c>
      <c r="BS7" s="24">
        <v>96.31</v>
      </c>
      <c r="BT7" s="24">
        <v>96.29</v>
      </c>
      <c r="BU7" s="24">
        <v>96.41</v>
      </c>
      <c r="BV7" s="24">
        <v>81.739999999999995</v>
      </c>
      <c r="BW7" s="24">
        <v>82.88</v>
      </c>
      <c r="BX7" s="24">
        <v>81.88</v>
      </c>
      <c r="BY7" s="24">
        <v>82.65</v>
      </c>
      <c r="BZ7" s="24">
        <v>82.55</v>
      </c>
      <c r="CA7" s="24">
        <v>99.73</v>
      </c>
      <c r="CB7" s="24">
        <v>174.22</v>
      </c>
      <c r="CC7" s="24">
        <v>177.45</v>
      </c>
      <c r="CD7" s="24">
        <v>180.47</v>
      </c>
      <c r="CE7" s="24">
        <v>178.34</v>
      </c>
      <c r="CF7" s="24">
        <v>183.22</v>
      </c>
      <c r="CG7" s="24">
        <v>194.31</v>
      </c>
      <c r="CH7" s="24">
        <v>190.99</v>
      </c>
      <c r="CI7" s="24">
        <v>187.55</v>
      </c>
      <c r="CJ7" s="24">
        <v>186.3</v>
      </c>
      <c r="CK7" s="24">
        <v>188.38</v>
      </c>
      <c r="CL7" s="24">
        <v>134.97999999999999</v>
      </c>
      <c r="CM7" s="24">
        <v>59.57</v>
      </c>
      <c r="CN7" s="24">
        <v>58</v>
      </c>
      <c r="CO7" s="24">
        <v>57.4</v>
      </c>
      <c r="CP7" s="24">
        <v>61.99</v>
      </c>
      <c r="CQ7" s="24">
        <v>61.08</v>
      </c>
      <c r="CR7" s="24">
        <v>53.5</v>
      </c>
      <c r="CS7" s="24">
        <v>52.58</v>
      </c>
      <c r="CT7" s="24">
        <v>50.94</v>
      </c>
      <c r="CU7" s="24">
        <v>50.53</v>
      </c>
      <c r="CV7" s="24">
        <v>51.42</v>
      </c>
      <c r="CW7" s="24">
        <v>59.99</v>
      </c>
      <c r="CX7" s="24">
        <v>86.17</v>
      </c>
      <c r="CY7" s="24">
        <v>87.22</v>
      </c>
      <c r="CZ7" s="24">
        <v>88.69</v>
      </c>
      <c r="DA7" s="24">
        <v>88.9</v>
      </c>
      <c r="DB7" s="24">
        <v>88.81</v>
      </c>
      <c r="DC7" s="24">
        <v>83.51</v>
      </c>
      <c r="DD7" s="24">
        <v>83.02</v>
      </c>
      <c r="DE7" s="24">
        <v>82.55</v>
      </c>
      <c r="DF7" s="24">
        <v>82.08</v>
      </c>
      <c r="DG7" s="24">
        <v>81.34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0.16</v>
      </c>
      <c r="EK7" s="24">
        <v>0.13</v>
      </c>
      <c r="EL7" s="24">
        <v>0.15</v>
      </c>
      <c r="EM7" s="24">
        <v>1.65</v>
      </c>
      <c r="EN7" s="24">
        <v>0.14000000000000001</v>
      </c>
      <c r="EO7" s="24">
        <v>0.24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dcterms:modified xsi:type="dcterms:W3CDTF">2023-01-13T02:26:50Z</dcterms:modified>
</cp:coreProperties>
</file>