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7中新川広域\下水道（法適用）\"/>
    </mc:Choice>
  </mc:AlternateContent>
  <xr:revisionPtr revIDLastSave="0" documentId="13_ncr:1_{0D685FD7-270D-485D-A84C-A1BEB690FDCC}" xr6:coauthVersionLast="36" xr6:coauthVersionMax="47" xr10:uidLastSave="{00000000-0000-0000-0000-000000000000}"/>
  <workbookProtection workbookAlgorithmName="SHA-512" workbookHashValue="4LNR1Nddd+3vgUBhaBMnfv0vuhC1L7bI6mAejTJ1MVsoUyP7BH/fjOz+DVe4AsIEohUlNFhSIICv8WwWNvh3Tg==" workbookSaltValue="RKKfjctazCStyZ3bXKvbS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 r="W10" i="4"/>
  <c r="W8" i="4"/>
  <c r="P8" i="4"/>
  <c r="B6" i="4"/>
</calcChain>
</file>

<file path=xl/sharedStrings.xml><?xml version="1.0" encoding="utf-8"?>
<sst xmlns="http://schemas.openxmlformats.org/spreadsheetml/2006/main" count="234" uniqueCount="117">
  <si>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</si>
  <si>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</si>
  <si>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</si>
  <si>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</si>
  <si>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</si>
  <si>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</si>
  <si>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</si>
  <si>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</si>
  <si>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</si>
  <si>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</si>
  <si>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</si>
  <si>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</si>
  <si>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</si>
  <si>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</si>
  <si>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</si>
  <si>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</si>
  <si>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</si>
  <si>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</si>
  <si>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</si>
  <si>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</si>
  <si>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</si>
  <si>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</si>
  <si>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</si>
  <si>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</si>
  <si>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</si>
  <si>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</si>
  <si>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</si>
  <si>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</si>
  <si>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</si>
  <si>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</si>
  <si>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</si>
  <si>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</si>
  <si>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</si>
  <si>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</si>
  <si>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</si>
  <si>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</si>
  <si>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</si>
  <si>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</si>
  <si>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</si>
  <si>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</si>
  <si>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</si>
  <si>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</si>
  <si>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</si>
  <si>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</si>
  <si>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</si>
  <si>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</si>
  <si>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</si>
  <si>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</si>
  <si>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</si>
  <si>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</si>
  <si>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</si>
  <si>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</si>
  <si>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</si>
  <si>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</si>
  <si>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</si>
  <si>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</si>
  <si>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</si>
  <si>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</si>
  <si>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</si>
  <si>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</si>
  <si>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</si>
  <si>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</si>
  <si>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</si>
  <si>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</si>
  <si>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</si>
  <si>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</si>
  <si>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</si>
  <si>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</si>
  <si>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</si>
  <si>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</si>
  <si>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</si>
  <si>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</si>
  <si>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</si>
  <si>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</si>
  <si>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</si>
  <si>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</si>
  <si>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</si>
  <si>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</si>
  <si>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</si>
  <si>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</si>
  <si>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</si>
  <si>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</si>
  <si>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</si>
  <si>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</si>
  <si>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</si>
  <si>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</si>
  <si>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</si>
  <si>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</si>
  <si>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</si>
  <si>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</si>
  <si>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</si>
  <si>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</si>
  <si>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</si>
  <si>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</si>
  <si>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</si>
  <si>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</si>
  <si>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</si>
  <si>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</si>
  <si>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</si>
  <si>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</si>
  <si>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</si>
  <si>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</si>
  <si>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</si>
  <si>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</si>
  <si>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</si>
  <si>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</si>
  <si>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</si>
  <si>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</si>
  <si>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</si>
  <si>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</si>
  <si>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</si>
  <si>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</si>
  <si>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</si>
  <si>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</si>
  <si>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①前年度比2.77ポイント増の18％程度となり、全国平均及び類似団体平均値よりも下回っているものの、年々数値が高くなってきている。今後想定される施設の改築を計画的に進めていく必要がある。　　　②③管渠については、標準耐用年数が経過するＲ20（2038年）以降に、事業費を平準化させて老朽化対策を実施する計画である。</t>
    <rPh sb="18" eb="20">
      <t>テイド</t>
    </rPh>
    <rPh sb="24" eb="26">
      <t>ゼンコク</t>
    </rPh>
    <rPh sb="26" eb="28">
      <t>ヘイキン</t>
    </rPh>
    <rPh sb="28" eb="29">
      <t>オヨ</t>
    </rPh>
    <rPh sb="34" eb="37">
      <t>ヘイキンチ</t>
    </rPh>
    <rPh sb="40" eb="42">
      <t>シタマワ</t>
    </rPh>
    <rPh sb="50" eb="52">
      <t>ネンネン</t>
    </rPh>
    <rPh sb="52" eb="54">
      <t>スウチ</t>
    </rPh>
    <rPh sb="55" eb="56">
      <t>タカ</t>
    </rPh>
    <rPh sb="65" eb="67">
      <t>コンゴ</t>
    </rPh>
    <rPh sb="67" eb="69">
      <t>ソウテイ</t>
    </rPh>
    <rPh sb="72" eb="74">
      <t>シセツ</t>
    </rPh>
    <rPh sb="75" eb="77">
      <t>カイチク</t>
    </rPh>
    <rPh sb="78" eb="81">
      <t>ケイカクテキ</t>
    </rPh>
    <rPh sb="82" eb="83">
      <t>スス</t>
    </rPh>
    <rPh sb="87" eb="89">
      <t>ヒツヨウ</t>
    </rPh>
    <phoneticPr fontId="4"/>
  </si>
  <si>
    <t>　今後は、少子高齢化に伴う人口減、節水型機器の普及等から、料金収入の低下が見込まれる。また、施設の老朽化による更新費用の増加が見込まれることから、より一層効率的な経営が求められている。
　Ｒ３に改定した経営戦略に基づき、計画的に管渠・処理場の改築・更新を進め下水道施設の長寿命化を図り、企業債残高の圧縮に努めるとともに、計画的かつ効率的に維持管理を行い、経費の削減に努めなければならない。</t>
    <phoneticPr fontId="4"/>
  </si>
  <si>
    <t>①経常収支比率は、前年度比1.65ポイント増の約123％となり、類似団体平均及び全国平均と比較すると類似団体平均及び全国平均と比較すると高い数値となっている。Ｒ1に料金改定を行って以降100％以上を維持している。　　　　　　　　　　　　　　　②純損失が無く、累積欠損金が生じなかった。　　　　　　③流動比率は、マイナス31％程度となっている。流動資産がマイナスとなったためであるが、これは、公共関連特環事業のため、特環分の維持管理費も公共下水道事業として支払っているため、公共下水道事業の現金が年々少なくなり、マイナスとなっている構造的な要因である。特環での流動比率は172％程度であり、全体としては資金不足にない状態である。　　　　　　　　　　　　　　　　　　　　　④企業債残高対事業規模比率は、類似団体平均及び全国平均と比較すると低い傾向にある。      　　　　　　　　⑤経費回収率は100％と類似団体平均及び全国平均と比較すると、高い数値を維持している。料金収入で管理費等を賄えており、今後も水洗化率を高める努力が必要である。　　　　　　　　　　　　　　⑥汚水処理原価は約176円となり、類似団体と比較すると低い。維持管理費を使用料収入で賄えており、資本費の一部に充当している。　　　　　　　　　　　　　　　　　　⑦施設利用率は、Ｈ29の処理場増設により処理能力が4,000㎥増えたため、全国平均と比較すると低い値である。前年度比0.49ポイント減の約57％となった。汚水処理水量は、増えてきており、今後、施設利用率は、増加する見込みである。　　　　　　　　　　　　　　　　　　　　　　　⑧水洗化率は前年度比0.41ポイント増の約91％となった。公共の管渠整備がH27に終了したが、水洗化人口が増えている。</t>
    <rPh sb="90" eb="92">
      <t>イコウ</t>
    </rPh>
    <rPh sb="96" eb="98">
      <t>イジョウ</t>
    </rPh>
    <rPh sb="99" eb="101">
      <t>イジ</t>
    </rPh>
    <rPh sb="162" eb="164">
      <t>テイド</t>
    </rPh>
    <rPh sb="171" eb="173">
      <t>リュウドウ</t>
    </rPh>
    <rPh sb="173" eb="175">
      <t>シサン</t>
    </rPh>
    <rPh sb="195" eb="197">
      <t>コウキョウ</t>
    </rPh>
    <rPh sb="197" eb="199">
      <t>カンレン</t>
    </rPh>
    <rPh sb="199" eb="201">
      <t>トッカン</t>
    </rPh>
    <rPh sb="201" eb="203">
      <t>ジギョウ</t>
    </rPh>
    <rPh sb="209" eb="210">
      <t>ブン</t>
    </rPh>
    <rPh sb="211" eb="216">
      <t>イジカンリヒ</t>
    </rPh>
    <rPh sb="219" eb="222">
      <t>ゲスイドウ</t>
    </rPh>
    <rPh sb="222" eb="224">
      <t>ジギョウ</t>
    </rPh>
    <rPh sb="227" eb="229">
      <t>シハラ</t>
    </rPh>
    <rPh sb="236" eb="238">
      <t>コウキョウ</t>
    </rPh>
    <rPh sb="238" eb="241">
      <t>ゲスイドウ</t>
    </rPh>
    <rPh sb="241" eb="243">
      <t>ジギョウ</t>
    </rPh>
    <rPh sb="244" eb="246">
      <t>ゲンキン</t>
    </rPh>
    <rPh sb="247" eb="249">
      <t>ネンネン</t>
    </rPh>
    <rPh sb="249" eb="250">
      <t>スク</t>
    </rPh>
    <rPh sb="265" eb="268">
      <t>コウゾウテキ</t>
    </rPh>
    <rPh sb="269" eb="271">
      <t>ヨウイン</t>
    </rPh>
    <rPh sb="275" eb="277">
      <t>トッカン</t>
    </rPh>
    <rPh sb="279" eb="281">
      <t>リュウドウ</t>
    </rPh>
    <rPh sb="281" eb="283">
      <t>ヒリツ</t>
    </rPh>
    <rPh sb="288" eb="290">
      <t>テイド</t>
    </rPh>
    <rPh sb="294" eb="296">
      <t>ゼンタイ</t>
    </rPh>
    <rPh sb="300" eb="304">
      <t>シキンフソク</t>
    </rPh>
    <rPh sb="307" eb="309">
      <t>ジョウタイ</t>
    </rPh>
    <rPh sb="420" eb="421">
      <t>タカ</t>
    </rPh>
    <rPh sb="422" eb="424">
      <t>スウチ</t>
    </rPh>
    <rPh sb="425" eb="427">
      <t>イジ</t>
    </rPh>
    <rPh sb="512" eb="517">
      <t>イジカンリヒ</t>
    </rPh>
    <rPh sb="518" eb="521">
      <t>シヨウリョウ</t>
    </rPh>
    <rPh sb="521" eb="523">
      <t>シュウニュウ</t>
    </rPh>
    <rPh sb="524" eb="525">
      <t>マカナ</t>
    </rPh>
    <rPh sb="530" eb="533">
      <t>シホンヒ</t>
    </rPh>
    <rPh sb="534" eb="536">
      <t>イチブ</t>
    </rPh>
    <rPh sb="537" eb="539">
      <t>ジュウトウ</t>
    </rPh>
    <rPh sb="599" eb="601">
      <t>ゼンコク</t>
    </rPh>
    <rPh sb="601" eb="603">
      <t>ヘイキン</t>
    </rPh>
    <rPh sb="604" eb="606">
      <t>ヒカク</t>
    </rPh>
    <rPh sb="628" eb="629">
      <t>ゲン</t>
    </rPh>
    <rPh sb="639" eb="641">
      <t>オスイ</t>
    </rPh>
    <rPh sb="641" eb="645">
      <t>ショリスイリョウ</t>
    </rPh>
    <rPh sb="647" eb="648">
      <t>フ</t>
    </rPh>
    <rPh sb="655" eb="65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</si>
</sst>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8B-4F44-8988-A8D08A5495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6F8B-4F44-8988-A8D08A5495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55.84</c:v>
                </c:pt>
                <c:pt idx="1">
                  <c:v>57.3</c:v>
                </c:pt>
                <c:pt idx="2">
                  <c:v>56.24</c:v>
                </c:pt>
                <c:pt idx="3">
                  <c:v>57.43</c:v>
                </c:pt>
                <c:pt idx="4">
                  <c:v>56.94</c:v>
                </c:pt>
              </c:numCache>
            </c:numRef>
          </c:val>
          <c:extLst>
            <c:ext xmlns:c16="http://schemas.microsoft.com/office/drawing/2014/chart" uri="{C3380CC4-5D6E-409C-BE32-E72D297353CC}">
              <c16:uniqueId val="{00000000-6236-456F-B6B0-57F7EDFBC8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6236-456F-B6B0-57F7EDFBC8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89.11</c:v>
                </c:pt>
                <c:pt idx="1">
                  <c:v>89.86</c:v>
                </c:pt>
                <c:pt idx="2">
                  <c:v>90.24</c:v>
                </c:pt>
                <c:pt idx="3">
                  <c:v>90.82</c:v>
                </c:pt>
                <c:pt idx="4">
                  <c:v>91.23</c:v>
                </c:pt>
              </c:numCache>
            </c:numRef>
          </c:val>
          <c:extLst>
            <c:ext xmlns:c16="http://schemas.microsoft.com/office/drawing/2014/chart" uri="{C3380CC4-5D6E-409C-BE32-E72D297353CC}">
              <c16:uniqueId val="{00000000-4677-443F-9158-47086764B4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4677-443F-9158-47086764B4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99.45</c:v>
                </c:pt>
                <c:pt idx="1">
                  <c:v>94.74</c:v>
                </c:pt>
                <c:pt idx="2">
                  <c:v>110.05</c:v>
                </c:pt>
                <c:pt idx="3">
                  <c:v>121.45</c:v>
                </c:pt>
                <c:pt idx="4">
                  <c:v>123.1</c:v>
                </c:pt>
              </c:numCache>
            </c:numRef>
          </c:val>
          <c:extLst>
            <c:ext xmlns:c16="http://schemas.microsoft.com/office/drawing/2014/chart" uri="{C3380CC4-5D6E-409C-BE32-E72D297353CC}">
              <c16:uniqueId val="{00000000-3A4F-45C6-A3FC-EE9039CB7D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3A4F-45C6-A3FC-EE9039CB7D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6.59</c:v>
                </c:pt>
                <c:pt idx="1">
                  <c:v>9.85</c:v>
                </c:pt>
                <c:pt idx="2">
                  <c:v>12.95</c:v>
                </c:pt>
                <c:pt idx="3">
                  <c:v>15.51</c:v>
                </c:pt>
                <c:pt idx="4">
                  <c:v>18.28</c:v>
                </c:pt>
              </c:numCache>
            </c:numRef>
          </c:val>
          <c:extLst>
            <c:ext xmlns:c16="http://schemas.microsoft.com/office/drawing/2014/chart" uri="{C3380CC4-5D6E-409C-BE32-E72D297353CC}">
              <c16:uniqueId val="{00000000-82FD-4BA4-97A5-34E14F6098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82FD-4BA4-97A5-34E14F6098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82-4F1B-B18A-8CE0AE0A5D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82-4F1B-B18A-8CE0AE0A5D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7.44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3E-40FC-99BA-2530BE4D7F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2C3E-40FC-99BA-2530BE4D7F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31.18</c:v>
                </c:pt>
                <c:pt idx="1">
                  <c:v>4.51</c:v>
                </c:pt>
                <c:pt idx="2">
                  <c:v>5.53</c:v>
                </c:pt>
                <c:pt idx="3">
                  <c:v>-25.64</c:v>
                </c:pt>
                <c:pt idx="4">
                  <c:v>-31.14</c:v>
                </c:pt>
              </c:numCache>
            </c:numRef>
          </c:val>
          <c:extLst>
            <c:ext xmlns:c16="http://schemas.microsoft.com/office/drawing/2014/chart" uri="{C3380CC4-5D6E-409C-BE32-E72D297353CC}">
              <c16:uniqueId val="{00000000-A412-483F-BB9F-72127661A6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A412-483F-BB9F-72127661A6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2179.77</c:v>
                </c:pt>
                <c:pt idx="1">
                  <c:v>2030.5</c:v>
                </c:pt>
                <c:pt idx="2">
                  <c:v>461.52</c:v>
                </c:pt>
                <c:pt idx="3">
                  <c:v>303.89999999999998</c:v>
                </c:pt>
                <c:pt idx="4">
                  <c:v>321.89999999999998</c:v>
                </c:pt>
              </c:numCache>
            </c:numRef>
          </c:val>
          <c:extLst>
            <c:ext xmlns:c16="http://schemas.microsoft.com/office/drawing/2014/chart" uri="{C3380CC4-5D6E-409C-BE32-E72D297353CC}">
              <c16:uniqueId val="{00000000-7CF3-4966-A6B4-8D53ABAF48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7CF3-4966-A6B4-8D53ABAF48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66-46AE-AFA9-A2753E7FF4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B566-46AE-AFA9-A2753E7FF4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154.66999999999999</c:v>
                </c:pt>
                <c:pt idx="1">
                  <c:v>154.66</c:v>
                </c:pt>
                <c:pt idx="2">
                  <c:v>162.02000000000001</c:v>
                </c:pt>
                <c:pt idx="3">
                  <c:v>175.77</c:v>
                </c:pt>
                <c:pt idx="4">
                  <c:v>175.54</c:v>
                </c:pt>
              </c:numCache>
            </c:numRef>
          </c:val>
          <c:extLst>
            <c:ext xmlns:c16="http://schemas.microsoft.com/office/drawing/2014/chart" uri="{C3380CC4-5D6E-409C-BE32-E72D297353CC}">
              <c16:uniqueId val="{00000000-775B-4EA5-9676-2E274F15C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775B-4EA5-9676-2E274F15C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中新川広域行政事務組合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6" t="str">
        <f>データ!S6</f>
        <v>-</v>
      </c>
      <c r="AM8" s="46"/>
      <c r="AN8" s="46"/>
      <c r="AO8" s="46"/>
      <c r="AP8" s="46"/>
      <c r="AQ8" s="46"/>
      <c r="AR8" s="46"/>
      <c r="AS8" s="46"/>
      <c r="AT8" s="45" t="str">
        <f>データ!T6</f>
        <v>-</v>
      </c>
      <c r="AU8" s="45"/>
      <c r="AV8" s="45"/>
      <c r="AW8" s="45"/>
      <c r="AX8" s="45"/>
      <c r="AY8" s="45"/>
      <c r="AZ8" s="45"/>
      <c r="BA8" s="45"/>
      <c r="BB8" s="45" t="str">
        <f>データ!U6</f>
        <v>-</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61.75</v>
      </c>
      <c r="J10" s="45"/>
      <c r="K10" s="45"/>
      <c r="L10" s="45"/>
      <c r="M10" s="45"/>
      <c r="N10" s="45"/>
      <c r="O10" s="45"/>
      <c r="P10" s="45">
        <f>データ!P6</f>
        <v>54.44</v>
      </c>
      <c r="Q10" s="45"/>
      <c r="R10" s="45"/>
      <c r="S10" s="45"/>
      <c r="T10" s="45"/>
      <c r="U10" s="45"/>
      <c r="V10" s="45"/>
      <c r="W10" s="45">
        <f>データ!Q6</f>
        <v>79.41</v>
      </c>
      <c r="X10" s="45"/>
      <c r="Y10" s="45"/>
      <c r="Z10" s="45"/>
      <c r="AA10" s="45"/>
      <c r="AB10" s="45"/>
      <c r="AC10" s="45"/>
      <c r="AD10" s="46">
        <f>データ!R6</f>
        <v>3740</v>
      </c>
      <c r="AE10" s="46"/>
      <c r="AF10" s="46"/>
      <c r="AG10" s="46"/>
      <c r="AH10" s="46"/>
      <c r="AI10" s="46"/>
      <c r="AJ10" s="46"/>
      <c r="AK10" s="2"/>
      <c r="AL10" s="46">
        <f>データ!V6</f>
        <v>26015</v>
      </c>
      <c r="AM10" s="46"/>
      <c r="AN10" s="46"/>
      <c r="AO10" s="46"/>
      <c r="AP10" s="46"/>
      <c r="AQ10" s="46"/>
      <c r="AR10" s="46"/>
      <c r="AS10" s="46"/>
      <c r="AT10" s="45">
        <f>データ!W6</f>
        <v>10.95</v>
      </c>
      <c r="AU10" s="45"/>
      <c r="AV10" s="45"/>
      <c r="AW10" s="45"/>
      <c r="AX10" s="45"/>
      <c r="AY10" s="45"/>
      <c r="AZ10" s="45"/>
      <c r="BA10" s="45"/>
      <c r="BB10" s="45">
        <f>データ!X6</f>
        <v>2375.8000000000002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Tx4DmC2vs9Qu4ODXW1tLmD3K34M6k3EIVKMWX1pK3JySanR4Isl7u030YVk71KG0j/fX1xsR6S5hBa531H0qg==" saltValue="c2emx7Zk2/ra7ZvFbY8A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169048</v>
      </c>
      <c r="D6" s="19">
        <f t="shared" si="3"/>
        <v>46</v>
      </c>
      <c r="E6" s="19">
        <f t="shared" si="3"/>
        <v>17</v>
      </c>
      <c r="F6" s="19">
        <f t="shared" si="3"/>
        <v>1</v>
      </c>
      <c r="G6" s="19">
        <f t="shared" si="3"/>
        <v>0</v>
      </c>
      <c r="H6" s="19" t="str">
        <f t="shared" si="3"/>
        <v>富山県　中新川広域行政事務組合</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61.75</v>
      </c>
      <c r="P6" s="20">
        <f t="shared" si="3"/>
        <v>54.44</v>
      </c>
      <c r="Q6" s="20">
        <f t="shared" si="3"/>
        <v>79.41</v>
      </c>
      <c r="R6" s="20">
        <f t="shared" si="3"/>
        <v>3740</v>
      </c>
      <c r="S6" s="20" t="str">
        <f t="shared" si="3"/>
        <v>-</v>
      </c>
      <c r="T6" s="20" t="str">
        <f t="shared" si="3"/>
        <v>-</v>
      </c>
      <c r="U6" s="20" t="str">
        <f t="shared" si="3"/>
        <v>-</v>
      </c>
      <c r="V6" s="20">
        <f t="shared" si="3"/>
        <v>26015</v>
      </c>
      <c r="W6" s="20">
        <f t="shared" si="3"/>
        <v>10.95</v>
      </c>
      <c r="X6" s="20">
        <f t="shared" si="3"/>
        <v>2375.8000000000002</v>
      </c>
      <c r="Y6" s="21">
        <f>IF(Y7="",NA(),Y7)</f>
        <v>99.45</v>
      </c>
      <c r="Z6" s="21">
        <f t="shared" ref="Z6:AH6" si="4">IF(Z7="",NA(),Z7)</f>
        <v>94.74</v>
      </c>
      <c r="AA6" s="21">
        <f t="shared" si="4"/>
        <v>110.05</v>
      </c>
      <c r="AB6" s="21">
        <f t="shared" si="4"/>
        <v>121.45</v>
      </c>
      <c r="AC6" s="21">
        <f t="shared" si="4"/>
        <v>123.1</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1">
        <f t="shared" ref="AK6:AS6" si="5">IF(AK7="",NA(),AK7)</f>
        <v>7.44</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31.18</v>
      </c>
      <c r="AV6" s="21">
        <f t="shared" ref="AV6:BD6" si="6">IF(AV7="",NA(),AV7)</f>
        <v>4.51</v>
      </c>
      <c r="AW6" s="21">
        <f t="shared" si="6"/>
        <v>5.53</v>
      </c>
      <c r="AX6" s="21">
        <f t="shared" si="6"/>
        <v>-25.64</v>
      </c>
      <c r="AY6" s="21">
        <f t="shared" si="6"/>
        <v>-31.14</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2179.77</v>
      </c>
      <c r="BG6" s="21">
        <f t="shared" ref="BG6:BO6" si="7">IF(BG7="",NA(),BG7)</f>
        <v>2030.5</v>
      </c>
      <c r="BH6" s="21">
        <f t="shared" si="7"/>
        <v>461.52</v>
      </c>
      <c r="BI6" s="21">
        <f t="shared" si="7"/>
        <v>303.89999999999998</v>
      </c>
      <c r="BJ6" s="21">
        <f t="shared" si="7"/>
        <v>321.89999999999998</v>
      </c>
      <c r="BK6" s="21">
        <f t="shared" si="7"/>
        <v>1124.26</v>
      </c>
      <c r="BL6" s="21">
        <f t="shared" si="7"/>
        <v>1048.23</v>
      </c>
      <c r="BM6" s="21">
        <f t="shared" si="7"/>
        <v>1130.42</v>
      </c>
      <c r="BN6" s="21">
        <f t="shared" si="7"/>
        <v>1245.0999999999999</v>
      </c>
      <c r="BO6" s="21">
        <f t="shared" si="7"/>
        <v>1108.8</v>
      </c>
      <c r="BP6" s="20" t="str">
        <f>IF(BP7="","",IF(BP7="-","【-】","【"&amp;SUBSTITUTE(TEXT(BP7,"#,##0.00"),"-","△")&amp;"】"))</f>
        <v>【669.12】</v>
      </c>
      <c r="BQ6" s="21">
        <f>IF(BQ7="",NA(),BQ7)</f>
        <v>100</v>
      </c>
      <c r="BR6" s="21">
        <f t="shared" ref="BR6:BZ6" si="8">IF(BR7="",NA(),BR7)</f>
        <v>100</v>
      </c>
      <c r="BS6" s="21">
        <f t="shared" si="8"/>
        <v>100</v>
      </c>
      <c r="BT6" s="21">
        <f t="shared" si="8"/>
        <v>100</v>
      </c>
      <c r="BU6" s="21">
        <f t="shared" si="8"/>
        <v>100</v>
      </c>
      <c r="BV6" s="21">
        <f t="shared" si="8"/>
        <v>80.58</v>
      </c>
      <c r="BW6" s="21">
        <f t="shared" si="8"/>
        <v>78.92</v>
      </c>
      <c r="BX6" s="21">
        <f t="shared" si="8"/>
        <v>74.17</v>
      </c>
      <c r="BY6" s="21">
        <f t="shared" si="8"/>
        <v>79.77</v>
      </c>
      <c r="BZ6" s="21">
        <f t="shared" si="8"/>
        <v>79.63</v>
      </c>
      <c r="CA6" s="20" t="str">
        <f>IF(CA7="","",IF(CA7="-","【-】","【"&amp;SUBSTITUTE(TEXT(CA7,"#,##0.00"),"-","△")&amp;"】"))</f>
        <v>【99.73】</v>
      </c>
      <c r="CB6" s="21">
        <f>IF(CB7="",NA(),CB7)</f>
        <v>154.66999999999999</v>
      </c>
      <c r="CC6" s="21">
        <f t="shared" ref="CC6:CK6" si="9">IF(CC7="",NA(),CC7)</f>
        <v>154.66</v>
      </c>
      <c r="CD6" s="21">
        <f t="shared" si="9"/>
        <v>162.02000000000001</v>
      </c>
      <c r="CE6" s="21">
        <f t="shared" si="9"/>
        <v>175.77</v>
      </c>
      <c r="CF6" s="21">
        <f t="shared" si="9"/>
        <v>175.54</v>
      </c>
      <c r="CG6" s="21">
        <f t="shared" si="9"/>
        <v>216.21</v>
      </c>
      <c r="CH6" s="21">
        <f t="shared" si="9"/>
        <v>220.31</v>
      </c>
      <c r="CI6" s="21">
        <f t="shared" si="9"/>
        <v>230.95</v>
      </c>
      <c r="CJ6" s="21">
        <f t="shared" si="9"/>
        <v>214.56</v>
      </c>
      <c r="CK6" s="21">
        <f t="shared" si="9"/>
        <v>213.66</v>
      </c>
      <c r="CL6" s="20" t="str">
        <f>IF(CL7="","",IF(CL7="-","【-】","【"&amp;SUBSTITUTE(TEXT(CL7,"#,##0.00"),"-","△")&amp;"】"))</f>
        <v>【134.98】</v>
      </c>
      <c r="CM6" s="21">
        <f>IF(CM7="",NA(),CM7)</f>
        <v>55.84</v>
      </c>
      <c r="CN6" s="21">
        <f t="shared" ref="CN6:CV6" si="10">IF(CN7="",NA(),CN7)</f>
        <v>57.3</v>
      </c>
      <c r="CO6" s="21">
        <f t="shared" si="10"/>
        <v>56.24</v>
      </c>
      <c r="CP6" s="21">
        <f t="shared" si="10"/>
        <v>57.43</v>
      </c>
      <c r="CQ6" s="21">
        <f t="shared" si="10"/>
        <v>56.94</v>
      </c>
      <c r="CR6" s="21">
        <f t="shared" si="10"/>
        <v>50.24</v>
      </c>
      <c r="CS6" s="21">
        <f t="shared" si="10"/>
        <v>49.68</v>
      </c>
      <c r="CT6" s="21">
        <f t="shared" si="10"/>
        <v>49.27</v>
      </c>
      <c r="CU6" s="21">
        <f t="shared" si="10"/>
        <v>49.47</v>
      </c>
      <c r="CV6" s="21">
        <f t="shared" si="10"/>
        <v>48.19</v>
      </c>
      <c r="CW6" s="20" t="str">
        <f>IF(CW7="","",IF(CW7="-","【-】","【"&amp;SUBSTITUTE(TEXT(CW7,"#,##0.00"),"-","△")&amp;"】"))</f>
        <v>【59.99】</v>
      </c>
      <c r="CX6" s="21">
        <f>IF(CX7="",NA(),CX7)</f>
        <v>89.11</v>
      </c>
      <c r="CY6" s="21">
        <f t="shared" ref="CY6:DG6" si="11">IF(CY7="",NA(),CY7)</f>
        <v>89.86</v>
      </c>
      <c r="CZ6" s="21">
        <f t="shared" si="11"/>
        <v>90.24</v>
      </c>
      <c r="DA6" s="21">
        <f t="shared" si="11"/>
        <v>90.82</v>
      </c>
      <c r="DB6" s="21">
        <f t="shared" si="11"/>
        <v>91.23</v>
      </c>
      <c r="DC6" s="21">
        <f t="shared" si="11"/>
        <v>84.17</v>
      </c>
      <c r="DD6" s="21">
        <f t="shared" si="11"/>
        <v>83.35</v>
      </c>
      <c r="DE6" s="21">
        <f t="shared" si="11"/>
        <v>83.16</v>
      </c>
      <c r="DF6" s="21">
        <f t="shared" si="11"/>
        <v>82.06</v>
      </c>
      <c r="DG6" s="21">
        <f t="shared" si="11"/>
        <v>82.26</v>
      </c>
      <c r="DH6" s="20" t="str">
        <f>IF(DH7="","",IF(DH7="-","【-】","【"&amp;SUBSTITUTE(TEXT(DH7,"#,##0.00"),"-","△")&amp;"】"))</f>
        <v>【95.72】</v>
      </c>
      <c r="DI6" s="21">
        <f>IF(DI7="",NA(),DI7)</f>
        <v>6.59</v>
      </c>
      <c r="DJ6" s="21">
        <f t="shared" ref="DJ6:DR6" si="12">IF(DJ7="",NA(),DJ7)</f>
        <v>9.85</v>
      </c>
      <c r="DK6" s="21">
        <f t="shared" si="12"/>
        <v>12.95</v>
      </c>
      <c r="DL6" s="21">
        <f t="shared" si="12"/>
        <v>15.51</v>
      </c>
      <c r="DM6" s="21">
        <f t="shared" si="12"/>
        <v>18.28</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169048</v>
      </c>
      <c r="D7" s="23">
        <v>46</v>
      </c>
      <c r="E7" s="23">
        <v>17</v>
      </c>
      <c r="F7" s="23">
        <v>1</v>
      </c>
      <c r="G7" s="23">
        <v>0</v>
      </c>
      <c r="H7" s="23" t="s">
        <v>96</v>
      </c>
      <c r="I7" s="23" t="s">
        <v>97</v>
      </c>
      <c r="J7" s="23" t="s">
        <v>98</v>
      </c>
      <c r="K7" s="23" t="s">
        <v>99</v>
      </c>
      <c r="L7" s="23" t="s">
        <v>100</v>
      </c>
      <c r="M7" s="23" t="s">
        <v>101</v>
      </c>
      <c r="N7" s="24" t="s">
        <v>102</v>
      </c>
      <c r="O7" s="24">
        <v>61.75</v>
      </c>
      <c r="P7" s="24">
        <v>54.44</v>
      </c>
      <c r="Q7" s="24">
        <v>79.41</v>
      </c>
      <c r="R7" s="24">
        <v>3740</v>
      </c>
      <c r="S7" s="24" t="s">
        <v>102</v>
      </c>
      <c r="T7" s="24" t="s">
        <v>102</v>
      </c>
      <c r="U7" s="24" t="s">
        <v>102</v>
      </c>
      <c r="V7" s="24">
        <v>26015</v>
      </c>
      <c r="W7" s="24">
        <v>10.95</v>
      </c>
      <c r="X7" s="24">
        <v>2375.8000000000002</v>
      </c>
      <c r="Y7" s="24">
        <v>99.45</v>
      </c>
      <c r="Z7" s="24">
        <v>94.74</v>
      </c>
      <c r="AA7" s="24">
        <v>110.05</v>
      </c>
      <c r="AB7" s="24">
        <v>121.45</v>
      </c>
      <c r="AC7" s="24">
        <v>123.1</v>
      </c>
      <c r="AD7" s="24">
        <v>106.7</v>
      </c>
      <c r="AE7" s="24">
        <v>106.83</v>
      </c>
      <c r="AF7" s="24">
        <v>109.21</v>
      </c>
      <c r="AG7" s="24">
        <v>107.81</v>
      </c>
      <c r="AH7" s="24">
        <v>107.54</v>
      </c>
      <c r="AI7" s="24">
        <v>107.02</v>
      </c>
      <c r="AJ7" s="24">
        <v>0</v>
      </c>
      <c r="AK7" s="24">
        <v>7.44</v>
      </c>
      <c r="AL7" s="24">
        <v>0</v>
      </c>
      <c r="AM7" s="24">
        <v>0</v>
      </c>
      <c r="AN7" s="24">
        <v>0</v>
      </c>
      <c r="AO7" s="24">
        <v>26.14</v>
      </c>
      <c r="AP7" s="24">
        <v>22.02</v>
      </c>
      <c r="AQ7" s="24">
        <v>15.73</v>
      </c>
      <c r="AR7" s="24">
        <v>18.2</v>
      </c>
      <c r="AS7" s="24">
        <v>19.059999999999999</v>
      </c>
      <c r="AT7" s="24">
        <v>3.09</v>
      </c>
      <c r="AU7" s="24">
        <v>31.18</v>
      </c>
      <c r="AV7" s="24">
        <v>4.51</v>
      </c>
      <c r="AW7" s="24">
        <v>5.53</v>
      </c>
      <c r="AX7" s="24">
        <v>-25.64</v>
      </c>
      <c r="AY7" s="24">
        <v>-31.14</v>
      </c>
      <c r="AZ7" s="24">
        <v>68.290000000000006</v>
      </c>
      <c r="BA7" s="24">
        <v>68.040000000000006</v>
      </c>
      <c r="BB7" s="24">
        <v>57.26</v>
      </c>
      <c r="BC7" s="24">
        <v>48.56</v>
      </c>
      <c r="BD7" s="24">
        <v>47.58</v>
      </c>
      <c r="BE7" s="24">
        <v>71.39</v>
      </c>
      <c r="BF7" s="24">
        <v>2179.77</v>
      </c>
      <c r="BG7" s="24">
        <v>2030.5</v>
      </c>
      <c r="BH7" s="24">
        <v>461.52</v>
      </c>
      <c r="BI7" s="24">
        <v>303.89999999999998</v>
      </c>
      <c r="BJ7" s="24">
        <v>321.89999999999998</v>
      </c>
      <c r="BK7" s="24">
        <v>1124.26</v>
      </c>
      <c r="BL7" s="24">
        <v>1048.23</v>
      </c>
      <c r="BM7" s="24">
        <v>1130.42</v>
      </c>
      <c r="BN7" s="24">
        <v>1245.0999999999999</v>
      </c>
      <c r="BO7" s="24">
        <v>1108.8</v>
      </c>
      <c r="BP7" s="24">
        <v>669.12</v>
      </c>
      <c r="BQ7" s="24">
        <v>100</v>
      </c>
      <c r="BR7" s="24">
        <v>100</v>
      </c>
      <c r="BS7" s="24">
        <v>100</v>
      </c>
      <c r="BT7" s="24">
        <v>100</v>
      </c>
      <c r="BU7" s="24">
        <v>100</v>
      </c>
      <c r="BV7" s="24">
        <v>80.58</v>
      </c>
      <c r="BW7" s="24">
        <v>78.92</v>
      </c>
      <c r="BX7" s="24">
        <v>74.17</v>
      </c>
      <c r="BY7" s="24">
        <v>79.77</v>
      </c>
      <c r="BZ7" s="24">
        <v>79.63</v>
      </c>
      <c r="CA7" s="24">
        <v>99.73</v>
      </c>
      <c r="CB7" s="24">
        <v>154.66999999999999</v>
      </c>
      <c r="CC7" s="24">
        <v>154.66</v>
      </c>
      <c r="CD7" s="24">
        <v>162.02000000000001</v>
      </c>
      <c r="CE7" s="24">
        <v>175.77</v>
      </c>
      <c r="CF7" s="24">
        <v>175.54</v>
      </c>
      <c r="CG7" s="24">
        <v>216.21</v>
      </c>
      <c r="CH7" s="24">
        <v>220.31</v>
      </c>
      <c r="CI7" s="24">
        <v>230.95</v>
      </c>
      <c r="CJ7" s="24">
        <v>214.56</v>
      </c>
      <c r="CK7" s="24">
        <v>213.66</v>
      </c>
      <c r="CL7" s="24">
        <v>134.97999999999999</v>
      </c>
      <c r="CM7" s="24">
        <v>55.84</v>
      </c>
      <c r="CN7" s="24">
        <v>57.3</v>
      </c>
      <c r="CO7" s="24">
        <v>56.24</v>
      </c>
      <c r="CP7" s="24">
        <v>57.43</v>
      </c>
      <c r="CQ7" s="24">
        <v>56.94</v>
      </c>
      <c r="CR7" s="24">
        <v>50.24</v>
      </c>
      <c r="CS7" s="24">
        <v>49.68</v>
      </c>
      <c r="CT7" s="24">
        <v>49.27</v>
      </c>
      <c r="CU7" s="24">
        <v>49.47</v>
      </c>
      <c r="CV7" s="24">
        <v>48.19</v>
      </c>
      <c r="CW7" s="24">
        <v>59.99</v>
      </c>
      <c r="CX7" s="24">
        <v>89.11</v>
      </c>
      <c r="CY7" s="24">
        <v>89.86</v>
      </c>
      <c r="CZ7" s="24">
        <v>90.24</v>
      </c>
      <c r="DA7" s="24">
        <v>90.82</v>
      </c>
      <c r="DB7" s="24">
        <v>91.23</v>
      </c>
      <c r="DC7" s="24">
        <v>84.17</v>
      </c>
      <c r="DD7" s="24">
        <v>83.35</v>
      </c>
      <c r="DE7" s="24">
        <v>83.16</v>
      </c>
      <c r="DF7" s="24">
        <v>82.06</v>
      </c>
      <c r="DG7" s="24">
        <v>82.26</v>
      </c>
      <c r="DH7" s="24">
        <v>95.72</v>
      </c>
      <c r="DI7" s="24">
        <v>6.59</v>
      </c>
      <c r="DJ7" s="24">
        <v>9.85</v>
      </c>
      <c r="DK7" s="24">
        <v>12.95</v>
      </c>
      <c r="DL7" s="24">
        <v>15.51</v>
      </c>
      <c r="DM7" s="24">
        <v>18.28</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2023-02-09T11:21:56Z</dcterms:modified>
</cp:coreProperties>
</file>