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高齢福祉課共有\老人福祉施設等一覧（ＨＰ掲載用）\R07\10.1\"/>
    </mc:Choice>
  </mc:AlternateContent>
  <xr:revisionPtr revIDLastSave="0" documentId="13_ncr:1_{AFBE806E-BA9A-4890-9504-4854490CF100}" xr6:coauthVersionLast="47" xr6:coauthVersionMax="47" xr10:uidLastSave="{00000000-0000-0000-0000-000000000000}"/>
  <bookViews>
    <workbookView xWindow="-120" yWindow="-120" windowWidth="20730" windowHeight="11040" xr2:uid="{9349DEFE-362A-4EB9-AC60-3C4F1F1A3A67}"/>
  </bookViews>
  <sheets>
    <sheet name="サンプル" sheetId="2" r:id="rId1"/>
  </sheets>
  <definedNames>
    <definedName name="_xlnm.Print_Area" localSheetId="0">サンプル!$A$1:$D$50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2" l="1"/>
  <c r="B35" i="2"/>
  <c r="B39" i="2"/>
  <c r="B38" i="2"/>
  <c r="B45" i="2"/>
  <c r="B44" i="2"/>
  <c r="C46" i="2"/>
  <c r="C42" i="2"/>
  <c r="B42" i="2"/>
  <c r="C38" i="2"/>
  <c r="C34" i="2"/>
  <c r="C30" i="2"/>
  <c r="B30" i="2"/>
  <c r="C26" i="2"/>
  <c r="B26" i="2"/>
  <c r="C22" i="2"/>
  <c r="B22" i="2"/>
  <c r="C18" i="2"/>
  <c r="B18" i="2"/>
  <c r="C14" i="2"/>
  <c r="B14" i="2"/>
  <c r="C10" i="2"/>
  <c r="B10" i="2"/>
  <c r="B43" i="2" l="1"/>
  <c r="B46" i="2" s="1"/>
</calcChain>
</file>

<file path=xl/sharedStrings.xml><?xml version="1.0" encoding="utf-8"?>
<sst xmlns="http://schemas.openxmlformats.org/spreadsheetml/2006/main" count="56" uniqueCount="56">
  <si>
    <t>構成市町村等</t>
  </si>
  <si>
    <t>富山市 介護保険課</t>
  </si>
  <si>
    <t>中新川広域行政事務組合 介護保険課</t>
  </si>
  <si>
    <t>（Ｈ１１．４月改組）</t>
  </si>
  <si>
    <t>（Ｈ１１．２月設立）</t>
  </si>
  <si>
    <t>（Ｈ１１．４月設立）</t>
  </si>
  <si>
    <t>魚津市 社会福祉課</t>
    <rPh sb="4" eb="6">
      <t>シャカイ</t>
    </rPh>
    <rPh sb="6" eb="8">
      <t>フクシ</t>
    </rPh>
    <rPh sb="8" eb="9">
      <t>カ</t>
    </rPh>
    <phoneticPr fontId="2"/>
  </si>
  <si>
    <t>黒部市・入善町・朝日町</t>
    <rPh sb="0" eb="3">
      <t>クロベシ</t>
    </rPh>
    <rPh sb="4" eb="7">
      <t>ニュウゼンマチ</t>
    </rPh>
    <rPh sb="8" eb="11">
      <t>アサヒマチ</t>
    </rPh>
    <phoneticPr fontId="2"/>
  </si>
  <si>
    <t>65歳以上人口 (Ｂ)</t>
    <rPh sb="2" eb="5">
      <t>サイイジョウ</t>
    </rPh>
    <rPh sb="5" eb="7">
      <t>ジンコウ</t>
    </rPh>
    <phoneticPr fontId="2"/>
  </si>
  <si>
    <t>要介護（要支援）認定者数(Ｃ)</t>
    <rPh sb="0" eb="10">
      <t>ヨウカイゴニンテイ</t>
    </rPh>
    <rPh sb="10" eb="11">
      <t>シャ</t>
    </rPh>
    <phoneticPr fontId="2"/>
  </si>
  <si>
    <t>高齢化率
(B/A)</t>
    <rPh sb="0" eb="3">
      <t>コウレイカ</t>
    </rPh>
    <rPh sb="3" eb="4">
      <t>リツ</t>
    </rPh>
    <phoneticPr fontId="2"/>
  </si>
  <si>
    <t>〒930-0288 中新川郡舟橋村国重242</t>
    <rPh sb="10" eb="14">
      <t>ナカニイカワグン</t>
    </rPh>
    <phoneticPr fontId="2"/>
  </si>
  <si>
    <t>事務局 ・担当課(室)</t>
    <phoneticPr fontId="2"/>
  </si>
  <si>
    <t xml:space="preserve">人口 (Ａ) </t>
    <phoneticPr fontId="2"/>
  </si>
  <si>
    <t>舟橋村・上市町・立山町</t>
    <phoneticPr fontId="2"/>
  </si>
  <si>
    <t>砺波市・小矢部市・南砺市</t>
    <phoneticPr fontId="2"/>
  </si>
  <si>
    <t>合             計</t>
    <phoneticPr fontId="2"/>
  </si>
  <si>
    <t>氷見市 福祉介護課</t>
    <rPh sb="4" eb="6">
      <t>フクシ</t>
    </rPh>
    <rPh sb="6" eb="8">
      <t>カイゴ</t>
    </rPh>
    <rPh sb="8" eb="9">
      <t>カ</t>
    </rPh>
    <phoneticPr fontId="2"/>
  </si>
  <si>
    <t>射水市 介護保険課</t>
    <rPh sb="0" eb="2">
      <t>イミズ</t>
    </rPh>
    <rPh sb="2" eb="3">
      <t>シ</t>
    </rPh>
    <rPh sb="4" eb="6">
      <t>カイゴ</t>
    </rPh>
    <rPh sb="6" eb="8">
      <t>ホケン</t>
    </rPh>
    <rPh sb="8" eb="9">
      <t>カ</t>
    </rPh>
    <phoneticPr fontId="2"/>
  </si>
  <si>
    <t>〒930-8510 富山市新桜町7-38</t>
    <phoneticPr fontId="2"/>
  </si>
  <si>
    <t>ＴＥＬ　076-443-2041</t>
    <phoneticPr fontId="2"/>
  </si>
  <si>
    <t>ＦＡＸ　076-443-2076</t>
    <phoneticPr fontId="2"/>
  </si>
  <si>
    <t>〒933-8601 高岡市広小路7-50</t>
    <phoneticPr fontId="2"/>
  </si>
  <si>
    <t>ＴＥＬ　0766-20-1334</t>
    <phoneticPr fontId="2"/>
  </si>
  <si>
    <t>ＦＡＸ　0766-20-1364</t>
    <phoneticPr fontId="2"/>
  </si>
  <si>
    <t>〒937-8555 魚津市釈迦堂1-10-1</t>
    <phoneticPr fontId="2"/>
  </si>
  <si>
    <t>ＴＥＬ　0765-23-1148</t>
    <phoneticPr fontId="2"/>
  </si>
  <si>
    <t>ＦＡＸ　0765-23-1073</t>
    <phoneticPr fontId="2"/>
  </si>
  <si>
    <t>〒935-8686 氷見市鞍川1060</t>
    <phoneticPr fontId="2"/>
  </si>
  <si>
    <t>ＴＥＬ　0766-74-8066</t>
    <phoneticPr fontId="2"/>
  </si>
  <si>
    <t>〒936-8601 滑川市寺家町104</t>
    <phoneticPr fontId="2"/>
  </si>
  <si>
    <t>ＴＥＬ　076-464-1316</t>
    <phoneticPr fontId="2"/>
  </si>
  <si>
    <t>ＦＡＸ　076-463-3199</t>
    <phoneticPr fontId="2"/>
  </si>
  <si>
    <t>砺波地方介護保険組合 事務局</t>
  </si>
  <si>
    <t>〒939-1392 砺波市栄町7-3</t>
    <phoneticPr fontId="2"/>
  </si>
  <si>
    <t>ＴＥＬ　0763-34-8333</t>
    <phoneticPr fontId="2"/>
  </si>
  <si>
    <t>ＦＡＸ　0763-34-8334</t>
    <phoneticPr fontId="2"/>
  </si>
  <si>
    <t>〒938-0036 黒部市北新199</t>
    <phoneticPr fontId="2"/>
  </si>
  <si>
    <t>ＴＥＬ　0765-57-3303</t>
    <phoneticPr fontId="2"/>
  </si>
  <si>
    <t>ＦＡＸ　0765-57-3305</t>
    <phoneticPr fontId="2"/>
  </si>
  <si>
    <t>ＦＡＸ　0766-74-8060</t>
    <phoneticPr fontId="2"/>
  </si>
  <si>
    <t>〒939-0294 射水市新開発410-1</t>
    <rPh sb="13" eb="14">
      <t>シン</t>
    </rPh>
    <rPh sb="14" eb="16">
      <t>カイホツ</t>
    </rPh>
    <phoneticPr fontId="2"/>
  </si>
  <si>
    <t>ＴＥＬ　0766-51-6627</t>
    <phoneticPr fontId="2"/>
  </si>
  <si>
    <t>ＦＡＸ　0766-51-6666</t>
    <phoneticPr fontId="2"/>
  </si>
  <si>
    <t>（注）要介護（要支援）認定者数は、第2号被保険者の認定者数を含む</t>
    <rPh sb="3" eb="6">
      <t>ヨウカイゴ</t>
    </rPh>
    <rPh sb="7" eb="10">
      <t>ヨウシエン</t>
    </rPh>
    <rPh sb="11" eb="14">
      <t>ニンテイシャ</t>
    </rPh>
    <rPh sb="14" eb="15">
      <t>スウ</t>
    </rPh>
    <rPh sb="17" eb="18">
      <t>ダイ</t>
    </rPh>
    <rPh sb="18" eb="20">
      <t>２ゴウ</t>
    </rPh>
    <rPh sb="20" eb="24">
      <t>ヒホケンシャ</t>
    </rPh>
    <rPh sb="25" eb="28">
      <t>ニンテイシャ</t>
    </rPh>
    <rPh sb="28" eb="29">
      <t>スウ</t>
    </rPh>
    <rPh sb="30" eb="31">
      <t>フク</t>
    </rPh>
    <phoneticPr fontId="2"/>
  </si>
  <si>
    <t>新川地域介護保険・ケーブルテレビ事業組合</t>
    <rPh sb="16" eb="18">
      <t>ジギョウ</t>
    </rPh>
    <rPh sb="18" eb="20">
      <t>クミアイ</t>
    </rPh>
    <phoneticPr fontId="2"/>
  </si>
  <si>
    <t xml:space="preserve"> 県内保険者一覧</t>
    <rPh sb="1" eb="3">
      <t>ケンナイ</t>
    </rPh>
    <rPh sb="3" eb="5">
      <t>ホケン</t>
    </rPh>
    <rPh sb="5" eb="6">
      <t>シャ</t>
    </rPh>
    <rPh sb="6" eb="8">
      <t>イチラン</t>
    </rPh>
    <phoneticPr fontId="2"/>
  </si>
  <si>
    <t>要介護認定率</t>
    <rPh sb="0" eb="5">
      <t>ヨウカイゴニンテイ</t>
    </rPh>
    <rPh sb="5" eb="6">
      <t>リツ</t>
    </rPh>
    <phoneticPr fontId="2"/>
  </si>
  <si>
    <t xml:space="preserve"> 　    要介護認定率は、第１号被保険者の認定者数を第１号被保険者数で除した値</t>
    <rPh sb="6" eb="7">
      <t>ヨウ</t>
    </rPh>
    <rPh sb="7" eb="9">
      <t>カイゴ</t>
    </rPh>
    <rPh sb="9" eb="11">
      <t>ニンテイ</t>
    </rPh>
    <rPh sb="11" eb="12">
      <t>リツ</t>
    </rPh>
    <rPh sb="14" eb="15">
      <t>ダイ</t>
    </rPh>
    <rPh sb="16" eb="17">
      <t>ゴウ</t>
    </rPh>
    <rPh sb="17" eb="21">
      <t>ヒホケンシャ</t>
    </rPh>
    <rPh sb="22" eb="24">
      <t>ニンテイ</t>
    </rPh>
    <rPh sb="24" eb="25">
      <t>シャ</t>
    </rPh>
    <rPh sb="25" eb="26">
      <t>スウ</t>
    </rPh>
    <rPh sb="27" eb="28">
      <t>ダイ</t>
    </rPh>
    <rPh sb="29" eb="30">
      <t>ゴウ</t>
    </rPh>
    <rPh sb="30" eb="34">
      <t>ヒホケンシャ</t>
    </rPh>
    <rPh sb="34" eb="35">
      <t>スウ</t>
    </rPh>
    <rPh sb="36" eb="37">
      <t>ジョ</t>
    </rPh>
    <rPh sb="39" eb="40">
      <t>アタイ</t>
    </rPh>
    <phoneticPr fontId="2"/>
  </si>
  <si>
    <t>滑川市 医療保健課</t>
    <rPh sb="4" eb="6">
      <t>イリョウ</t>
    </rPh>
    <rPh sb="6" eb="8">
      <t>ホケン</t>
    </rPh>
    <rPh sb="8" eb="9">
      <t>カ</t>
    </rPh>
    <phoneticPr fontId="2"/>
  </si>
  <si>
    <t>ＴＥＬ　076-475-1429</t>
    <phoneticPr fontId="2"/>
  </si>
  <si>
    <t>ＦＡＸ　076-475-1245</t>
    <phoneticPr fontId="2"/>
  </si>
  <si>
    <t>高岡市 長寿福祉課</t>
    <rPh sb="4" eb="6">
      <t>チョウジュ</t>
    </rPh>
    <rPh sb="6" eb="9">
      <t>フクシカ</t>
    </rPh>
    <phoneticPr fontId="2"/>
  </si>
  <si>
    <t>　　　 厚生労働省「介護保険事業状況報告（月報）」（R7.3末現在）</t>
  </si>
  <si>
    <t>資料：統計調査課「人口移動調査」（R7.3月末現在）</t>
    <rPh sb="21" eb="22">
      <t>ガツ</t>
    </rPh>
    <rPh sb="22" eb="23">
      <t>マツ</t>
    </rPh>
    <phoneticPr fontId="7"/>
  </si>
  <si>
    <t>（令和7年10月現在）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</si>
</sst>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"/>
      <family val="2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2"/>
    </xf>
    <xf numFmtId="0" fontId="0" fillId="0" borderId="1" xfId="0" applyBorder="1" applyAlignment="1">
      <alignment horizontal="left" vertical="center" indent="2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indent="1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left" vertical="center" indent="2"/>
    </xf>
    <xf numFmtId="0" fontId="4" fillId="0" borderId="5" xfId="0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8" fillId="0" borderId="0" xfId="1"/>
    <xf numFmtId="10" fontId="8" fillId="0" borderId="0" xfId="3" applyNumberFormat="1" applyFill="1" applyBorder="1" applyAlignment="1">
      <alignment horizontal="center" vertical="center"/>
    </xf>
    <xf numFmtId="176" fontId="4" fillId="4" borderId="12" xfId="0" applyNumberFormat="1" applyFont="1" applyFill="1" applyBorder="1" applyAlignment="1">
      <alignment horizontal="right" vertical="center" indent="4"/>
    </xf>
    <xf numFmtId="176" fontId="4" fillId="4" borderId="13" xfId="0" applyNumberFormat="1" applyFont="1" applyFill="1" applyBorder="1" applyAlignment="1">
      <alignment horizontal="right" vertical="center" indent="4"/>
    </xf>
    <xf numFmtId="176" fontId="4" fillId="2" borderId="12" xfId="0" applyNumberFormat="1" applyFont="1" applyFill="1" applyBorder="1" applyAlignment="1">
      <alignment horizontal="right" vertical="center" indent="4"/>
    </xf>
    <xf numFmtId="176" fontId="4" fillId="2" borderId="13" xfId="0" applyNumberFormat="1" applyFont="1" applyFill="1" applyBorder="1" applyAlignment="1">
      <alignment horizontal="right" vertical="center" indent="4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4" xfId="0" applyNumberFormat="1" applyFont="1" applyBorder="1" applyAlignment="1">
      <alignment horizontal="right" vertical="center" indent="4"/>
    </xf>
    <xf numFmtId="176" fontId="4" fillId="0" borderId="15" xfId="0" applyNumberFormat="1" applyFont="1" applyBorder="1" applyAlignment="1">
      <alignment horizontal="right" vertical="center" indent="4"/>
    </xf>
    <xf numFmtId="176" fontId="4" fillId="0" borderId="12" xfId="0" applyNumberFormat="1" applyFont="1" applyBorder="1" applyAlignment="1">
      <alignment horizontal="right" vertical="center" indent="4"/>
    </xf>
    <xf numFmtId="176" fontId="4" fillId="0" borderId="13" xfId="0" applyNumberFormat="1" applyFont="1" applyBorder="1" applyAlignment="1">
      <alignment horizontal="right" vertical="center" indent="4"/>
    </xf>
    <xf numFmtId="176" fontId="4" fillId="3" borderId="10" xfId="0" applyNumberFormat="1" applyFont="1" applyFill="1" applyBorder="1" applyAlignment="1">
      <alignment horizontal="right" vertical="center" indent="4"/>
    </xf>
    <xf numFmtId="176" fontId="4" fillId="3" borderId="11" xfId="0" applyNumberFormat="1" applyFont="1" applyFill="1" applyBorder="1" applyAlignment="1">
      <alignment horizontal="right" vertical="center" indent="4"/>
    </xf>
    <xf numFmtId="176" fontId="4" fillId="3" borderId="10" xfId="2" applyNumberFormat="1" applyFont="1" applyFill="1" applyBorder="1" applyAlignment="1">
      <alignment horizontal="right" vertical="center" indent="4"/>
    </xf>
    <xf numFmtId="176" fontId="4" fillId="3" borderId="11" xfId="2" applyNumberFormat="1" applyFont="1" applyFill="1" applyBorder="1" applyAlignment="1">
      <alignment horizontal="right" vertical="center" indent="4"/>
    </xf>
    <xf numFmtId="176" fontId="4" fillId="4" borderId="12" xfId="2" applyNumberFormat="1" applyFont="1" applyFill="1" applyBorder="1" applyAlignment="1">
      <alignment horizontal="right" vertical="center" indent="4"/>
    </xf>
    <xf numFmtId="176" fontId="4" fillId="4" borderId="13" xfId="2" applyNumberFormat="1" applyFont="1" applyFill="1" applyBorder="1" applyAlignment="1">
      <alignment horizontal="right" vertical="center" indent="4"/>
    </xf>
    <xf numFmtId="176" fontId="4" fillId="2" borderId="12" xfId="2" applyNumberFormat="1" applyFont="1" applyFill="1" applyBorder="1" applyAlignment="1">
      <alignment horizontal="right" vertical="center" indent="4"/>
    </xf>
    <xf numFmtId="176" fontId="4" fillId="2" borderId="13" xfId="2" applyNumberFormat="1" applyFont="1" applyFill="1" applyBorder="1" applyAlignment="1">
      <alignment horizontal="right" vertical="center" indent="4"/>
    </xf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4">
    <cellStyle name="Hyperlink" xfId="3" xr:uid="{00000000-000B-0000-0000-000008000000}"/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73A3B-2F8B-4152-AA7A-9B3D17744B13}">
  <dimension ref="A1:E50"/>
  <sheetViews>
    <sheetView tabSelected="1" view="pageBreakPreview" topLeftCell="A33" zoomScaleNormal="100" zoomScaleSheetLayoutView="100" workbookViewId="0">
      <selection activeCell="A48" sqref="A48"/>
    </sheetView>
  </sheetViews>
  <sheetFormatPr defaultColWidth="9" defaultRowHeight="15.2" customHeight="1" x14ac:dyDescent="0.15"/>
  <cols>
    <col min="1" max="1" width="36" style="1" customWidth="1"/>
    <col min="2" max="3" width="13.5" style="1" customWidth="1"/>
    <col min="4" max="4" width="24.125" style="1" customWidth="1"/>
    <col min="5" max="5" width="18" style="1" customWidth="1"/>
    <col min="6" max="16384" width="9" style="1"/>
  </cols>
  <sheetData>
    <row r="1" spans="1:4" ht="17.25" customHeight="1" x14ac:dyDescent="0.15">
      <c r="A1" s="3" t="s">
        <v>46</v>
      </c>
      <c r="B1" s="4"/>
      <c r="C1" s="4"/>
      <c r="D1" s="46" t="s">
        <v>55</v>
      </c>
    </row>
    <row r="2" spans="1:4" ht="6" customHeight="1" x14ac:dyDescent="0.15">
      <c r="A2" s="5"/>
      <c r="B2" s="4"/>
      <c r="C2" s="4"/>
      <c r="D2" s="47"/>
    </row>
    <row r="3" spans="1:4" ht="16.5" customHeight="1" x14ac:dyDescent="0.15">
      <c r="A3" s="48" t="s">
        <v>12</v>
      </c>
      <c r="B3" s="49" t="s">
        <v>13</v>
      </c>
      <c r="C3" s="50"/>
      <c r="D3" s="48" t="s">
        <v>0</v>
      </c>
    </row>
    <row r="4" spans="1:4" ht="16.5" customHeight="1" x14ac:dyDescent="0.15">
      <c r="A4" s="32"/>
      <c r="B4" s="51" t="s">
        <v>8</v>
      </c>
      <c r="C4" s="52"/>
      <c r="D4" s="32"/>
    </row>
    <row r="5" spans="1:4" ht="16.5" customHeight="1" x14ac:dyDescent="0.15">
      <c r="A5" s="32"/>
      <c r="B5" s="53" t="s">
        <v>9</v>
      </c>
      <c r="C5" s="54"/>
      <c r="D5" s="32"/>
    </row>
    <row r="6" spans="1:4" ht="28.5" customHeight="1" x14ac:dyDescent="0.15">
      <c r="A6" s="33"/>
      <c r="B6" s="7" t="s">
        <v>10</v>
      </c>
      <c r="C6" s="8" t="s">
        <v>47</v>
      </c>
      <c r="D6" s="33"/>
    </row>
    <row r="7" spans="1:4" ht="16.5" customHeight="1" x14ac:dyDescent="0.15">
      <c r="A7" s="9" t="s">
        <v>1</v>
      </c>
      <c r="B7" s="40">
        <v>401841</v>
      </c>
      <c r="C7" s="41"/>
      <c r="D7" s="10"/>
    </row>
    <row r="8" spans="1:4" ht="16.5" customHeight="1" x14ac:dyDescent="0.15">
      <c r="A8" s="11" t="s">
        <v>19</v>
      </c>
      <c r="B8" s="42">
        <v>121741</v>
      </c>
      <c r="C8" s="43"/>
      <c r="D8" s="10"/>
    </row>
    <row r="9" spans="1:4" ht="16.5" customHeight="1" x14ac:dyDescent="0.15">
      <c r="A9" s="12" t="s">
        <v>20</v>
      </c>
      <c r="B9" s="44">
        <v>25695</v>
      </c>
      <c r="C9" s="45"/>
      <c r="D9" s="10"/>
    </row>
    <row r="10" spans="1:4" ht="16.5" customHeight="1" x14ac:dyDescent="0.15">
      <c r="A10" s="13" t="s">
        <v>21</v>
      </c>
      <c r="B10" s="21">
        <f>B8/B7</f>
        <v>0.30295813518282105</v>
      </c>
      <c r="C10" s="22">
        <f>25225/B8</f>
        <v>0.20720217510945368</v>
      </c>
      <c r="D10" s="14"/>
    </row>
    <row r="11" spans="1:4" ht="16.5" customHeight="1" x14ac:dyDescent="0.15">
      <c r="A11" s="9" t="s">
        <v>52</v>
      </c>
      <c r="B11" s="38">
        <v>159065</v>
      </c>
      <c r="C11" s="39"/>
      <c r="D11" s="10"/>
    </row>
    <row r="12" spans="1:4" ht="16.5" customHeight="1" x14ac:dyDescent="0.15">
      <c r="A12" s="11" t="s">
        <v>22</v>
      </c>
      <c r="B12" s="28">
        <v>54867</v>
      </c>
      <c r="C12" s="29"/>
      <c r="D12" s="10"/>
    </row>
    <row r="13" spans="1:4" ht="16.5" customHeight="1" x14ac:dyDescent="0.15">
      <c r="A13" s="12" t="s">
        <v>23</v>
      </c>
      <c r="B13" s="30">
        <v>11989</v>
      </c>
      <c r="C13" s="31"/>
      <c r="D13" s="10"/>
    </row>
    <row r="14" spans="1:4" ht="16.5" customHeight="1" x14ac:dyDescent="0.15">
      <c r="A14" s="13" t="s">
        <v>24</v>
      </c>
      <c r="B14" s="21">
        <f>B12/B11</f>
        <v>0.34493446075503725</v>
      </c>
      <c r="C14" s="22">
        <f>11618/B12</f>
        <v>0.21174840979094903</v>
      </c>
      <c r="D14" s="14"/>
    </row>
    <row r="15" spans="1:4" ht="16.5" customHeight="1" x14ac:dyDescent="0.15">
      <c r="A15" s="9" t="s">
        <v>6</v>
      </c>
      <c r="B15" s="38">
        <v>37552</v>
      </c>
      <c r="C15" s="39"/>
      <c r="D15" s="10"/>
    </row>
    <row r="16" spans="1:4" ht="16.5" customHeight="1" x14ac:dyDescent="0.15">
      <c r="A16" s="11" t="s">
        <v>25</v>
      </c>
      <c r="B16" s="28">
        <v>13287</v>
      </c>
      <c r="C16" s="29"/>
      <c r="D16" s="10"/>
    </row>
    <row r="17" spans="1:4" ht="16.5" customHeight="1" x14ac:dyDescent="0.15">
      <c r="A17" s="12" t="s">
        <v>26</v>
      </c>
      <c r="B17" s="30">
        <v>2667</v>
      </c>
      <c r="C17" s="31"/>
      <c r="D17" s="10"/>
    </row>
    <row r="18" spans="1:4" ht="16.5" customHeight="1" x14ac:dyDescent="0.15">
      <c r="A18" s="13" t="s">
        <v>27</v>
      </c>
      <c r="B18" s="21">
        <f>B16/B15</f>
        <v>0.35382935662547932</v>
      </c>
      <c r="C18" s="22">
        <f>2641/B16</f>
        <v>0.19876571084518702</v>
      </c>
      <c r="D18" s="14"/>
    </row>
    <row r="19" spans="1:4" ht="16.5" customHeight="1" x14ac:dyDescent="0.15">
      <c r="A19" s="9" t="s">
        <v>17</v>
      </c>
      <c r="B19" s="38">
        <v>39542</v>
      </c>
      <c r="C19" s="39"/>
      <c r="D19" s="10"/>
    </row>
    <row r="20" spans="1:4" ht="16.5" customHeight="1" x14ac:dyDescent="0.15">
      <c r="A20" s="11" t="s">
        <v>28</v>
      </c>
      <c r="B20" s="28">
        <v>16993</v>
      </c>
      <c r="C20" s="29"/>
      <c r="D20" s="10"/>
    </row>
    <row r="21" spans="1:4" ht="16.5" customHeight="1" x14ac:dyDescent="0.15">
      <c r="A21" s="12" t="s">
        <v>29</v>
      </c>
      <c r="B21" s="30">
        <v>3403</v>
      </c>
      <c r="C21" s="31"/>
      <c r="D21" s="10"/>
    </row>
    <row r="22" spans="1:4" ht="16.5" customHeight="1" x14ac:dyDescent="0.15">
      <c r="A22" s="13" t="s">
        <v>40</v>
      </c>
      <c r="B22" s="21">
        <f>B20/B19</f>
        <v>0.42974558697081583</v>
      </c>
      <c r="C22" s="22">
        <f>3419/B20</f>
        <v>0.20120049432119108</v>
      </c>
      <c r="D22" s="14"/>
    </row>
    <row r="23" spans="1:4" ht="16.5" customHeight="1" x14ac:dyDescent="0.15">
      <c r="A23" s="9" t="s">
        <v>49</v>
      </c>
      <c r="B23" s="38">
        <v>31510</v>
      </c>
      <c r="C23" s="39"/>
      <c r="D23" s="10"/>
    </row>
    <row r="24" spans="1:4" ht="16.5" customHeight="1" x14ac:dyDescent="0.15">
      <c r="A24" s="11" t="s">
        <v>30</v>
      </c>
      <c r="B24" s="28">
        <v>9738</v>
      </c>
      <c r="C24" s="29"/>
      <c r="D24" s="10"/>
    </row>
    <row r="25" spans="1:4" ht="16.5" customHeight="1" x14ac:dyDescent="0.15">
      <c r="A25" s="12" t="s">
        <v>50</v>
      </c>
      <c r="B25" s="30">
        <v>1849</v>
      </c>
      <c r="C25" s="31"/>
      <c r="D25" s="10"/>
    </row>
    <row r="26" spans="1:4" ht="16.5" customHeight="1" x14ac:dyDescent="0.15">
      <c r="A26" s="13" t="s">
        <v>51</v>
      </c>
      <c r="B26" s="21">
        <f>B24/B23</f>
        <v>0.30904474769914314</v>
      </c>
      <c r="C26" s="22">
        <f>1837/B24</f>
        <v>0.18864243171082357</v>
      </c>
      <c r="D26" s="14"/>
    </row>
    <row r="27" spans="1:4" ht="16.5" customHeight="1" x14ac:dyDescent="0.15">
      <c r="A27" s="9" t="s">
        <v>18</v>
      </c>
      <c r="B27" s="38">
        <v>88131</v>
      </c>
      <c r="C27" s="39"/>
      <c r="D27" s="10"/>
    </row>
    <row r="28" spans="1:4" ht="16.5" customHeight="1" x14ac:dyDescent="0.15">
      <c r="A28" s="15" t="s">
        <v>41</v>
      </c>
      <c r="B28" s="28">
        <v>27609</v>
      </c>
      <c r="C28" s="29"/>
      <c r="D28" s="10"/>
    </row>
    <row r="29" spans="1:4" ht="16.5" customHeight="1" x14ac:dyDescent="0.15">
      <c r="A29" s="12" t="s">
        <v>42</v>
      </c>
      <c r="B29" s="30">
        <v>5418</v>
      </c>
      <c r="C29" s="31"/>
      <c r="D29" s="10"/>
    </row>
    <row r="30" spans="1:4" ht="16.5" customHeight="1" x14ac:dyDescent="0.15">
      <c r="A30" s="13" t="s">
        <v>43</v>
      </c>
      <c r="B30" s="21">
        <f>B28/B27</f>
        <v>0.31327228784423189</v>
      </c>
      <c r="C30" s="22">
        <f>5294/B28</f>
        <v>0.191749067333116</v>
      </c>
      <c r="D30" s="14"/>
    </row>
    <row r="31" spans="1:4" ht="16.5" customHeight="1" x14ac:dyDescent="0.15">
      <c r="A31" s="9" t="s">
        <v>2</v>
      </c>
      <c r="B31" s="38">
        <v>44416</v>
      </c>
      <c r="C31" s="39"/>
      <c r="D31" s="10"/>
    </row>
    <row r="32" spans="1:4" ht="16.5" customHeight="1" x14ac:dyDescent="0.15">
      <c r="A32" s="11" t="s">
        <v>11</v>
      </c>
      <c r="B32" s="28">
        <v>16074</v>
      </c>
      <c r="C32" s="29"/>
      <c r="D32" s="16" t="s">
        <v>14</v>
      </c>
    </row>
    <row r="33" spans="1:5" ht="16.5" customHeight="1" x14ac:dyDescent="0.15">
      <c r="A33" s="12" t="s">
        <v>31</v>
      </c>
      <c r="B33" s="30">
        <v>3116</v>
      </c>
      <c r="C33" s="31"/>
      <c r="D33" s="10" t="s">
        <v>3</v>
      </c>
    </row>
    <row r="34" spans="1:5" ht="16.5" customHeight="1" x14ac:dyDescent="0.15">
      <c r="A34" s="13" t="s">
        <v>32</v>
      </c>
      <c r="B34" s="21">
        <f>B32/B31</f>
        <v>0.36189661383285304</v>
      </c>
      <c r="C34" s="22">
        <f>3035/B32</f>
        <v>0.18881423416697773</v>
      </c>
      <c r="D34" s="14"/>
    </row>
    <row r="35" spans="1:5" ht="16.5" customHeight="1" x14ac:dyDescent="0.15">
      <c r="A35" s="9" t="s">
        <v>33</v>
      </c>
      <c r="B35" s="38">
        <f>46464+27006+43832</f>
        <v>117302</v>
      </c>
      <c r="C35" s="39"/>
      <c r="D35" s="10"/>
    </row>
    <row r="36" spans="1:5" ht="16.5" customHeight="1" x14ac:dyDescent="0.15">
      <c r="A36" s="11" t="s">
        <v>34</v>
      </c>
      <c r="B36" s="28">
        <v>43149</v>
      </c>
      <c r="C36" s="29"/>
      <c r="D36" s="16" t="s">
        <v>15</v>
      </c>
    </row>
    <row r="37" spans="1:5" ht="16.5" customHeight="1" x14ac:dyDescent="0.15">
      <c r="A37" s="12" t="s">
        <v>35</v>
      </c>
      <c r="B37" s="30">
        <v>8089</v>
      </c>
      <c r="C37" s="31"/>
      <c r="D37" s="10" t="s">
        <v>4</v>
      </c>
    </row>
    <row r="38" spans="1:5" ht="16.5" customHeight="1" x14ac:dyDescent="0.15">
      <c r="A38" s="13" t="s">
        <v>36</v>
      </c>
      <c r="B38" s="21">
        <f>B36/B35</f>
        <v>0.36784539053042575</v>
      </c>
      <c r="C38" s="22">
        <f>8023/B36</f>
        <v>0.18593710167095415</v>
      </c>
      <c r="D38" s="14"/>
    </row>
    <row r="39" spans="1:5" ht="16.5" customHeight="1" x14ac:dyDescent="0.15">
      <c r="A39" s="25" t="s">
        <v>45</v>
      </c>
      <c r="B39" s="38">
        <f>37777+21679+9696</f>
        <v>69152</v>
      </c>
      <c r="C39" s="39"/>
      <c r="D39" s="10"/>
    </row>
    <row r="40" spans="1:5" ht="16.5" customHeight="1" x14ac:dyDescent="0.15">
      <c r="A40" s="11" t="s">
        <v>37</v>
      </c>
      <c r="B40" s="28">
        <v>26004</v>
      </c>
      <c r="C40" s="29"/>
      <c r="D40" s="16" t="s">
        <v>7</v>
      </c>
    </row>
    <row r="41" spans="1:5" ht="16.5" customHeight="1" x14ac:dyDescent="0.15">
      <c r="A41" s="12" t="s">
        <v>38</v>
      </c>
      <c r="B41" s="30">
        <v>5028</v>
      </c>
      <c r="C41" s="31"/>
      <c r="D41" s="10" t="s">
        <v>5</v>
      </c>
    </row>
    <row r="42" spans="1:5" ht="16.5" customHeight="1" thickBot="1" x14ac:dyDescent="0.2">
      <c r="A42" s="17" t="s">
        <v>39</v>
      </c>
      <c r="B42" s="23">
        <f>B40/B39</f>
        <v>0.37604118463674224</v>
      </c>
      <c r="C42" s="24">
        <f>4982/B40</f>
        <v>0.19158590986002152</v>
      </c>
      <c r="D42" s="18"/>
    </row>
    <row r="43" spans="1:5" ht="16.5" customHeight="1" thickTop="1" x14ac:dyDescent="0.15">
      <c r="A43" s="32" t="s">
        <v>16</v>
      </c>
      <c r="B43" s="34">
        <f>B7+B11+B15+B19+B23+B27+B31+B35+B39</f>
        <v>988511</v>
      </c>
      <c r="C43" s="35"/>
      <c r="D43" s="10"/>
    </row>
    <row r="44" spans="1:5" ht="16.5" customHeight="1" x14ac:dyDescent="0.15">
      <c r="A44" s="32"/>
      <c r="B44" s="36">
        <f>B8+B12+B16+B20+B24+B28+B32+B36+B40</f>
        <v>329462</v>
      </c>
      <c r="C44" s="37"/>
      <c r="D44" s="10"/>
    </row>
    <row r="45" spans="1:5" ht="16.5" customHeight="1" x14ac:dyDescent="0.15">
      <c r="A45" s="32"/>
      <c r="B45" s="36">
        <f>B9+B13+B17+B21+B25+B29+B33+B37+B41</f>
        <v>67254</v>
      </c>
      <c r="C45" s="37"/>
      <c r="D45" s="10"/>
    </row>
    <row r="46" spans="1:5" ht="16.5" customHeight="1" x14ac:dyDescent="0.15">
      <c r="A46" s="33"/>
      <c r="B46" s="21">
        <f>B44/B43</f>
        <v>0.33329118239453076</v>
      </c>
      <c r="C46" s="22">
        <f>65358/B44</f>
        <v>0.19837796164656318</v>
      </c>
      <c r="D46" s="6"/>
    </row>
    <row r="47" spans="1:5" ht="15.2" customHeight="1" x14ac:dyDescent="0.15">
      <c r="A47" s="2" t="s">
        <v>54</v>
      </c>
      <c r="B47" s="27"/>
      <c r="C47" s="19"/>
      <c r="D47" s="20"/>
      <c r="E47" s="26"/>
    </row>
    <row r="48" spans="1:5" ht="15.2" customHeight="1" x14ac:dyDescent="0.15">
      <c r="A48" s="2" t="s">
        <v>53</v>
      </c>
      <c r="B48" s="27"/>
      <c r="C48" s="19"/>
      <c r="D48" s="20"/>
      <c r="E48" s="26"/>
    </row>
    <row r="49" spans="1:5" ht="15.2" customHeight="1" x14ac:dyDescent="0.15">
      <c r="A49" s="2" t="s">
        <v>44</v>
      </c>
      <c r="B49" s="4"/>
      <c r="C49" s="4"/>
      <c r="D49" s="4"/>
      <c r="E49" s="4"/>
    </row>
    <row r="50" spans="1:5" ht="15.2" customHeight="1" x14ac:dyDescent="0.15">
      <c r="A50" s="2" t="s">
        <v>48</v>
      </c>
    </row>
  </sheetData>
  <mergeCells count="37">
    <mergeCell ref="D1:D2"/>
    <mergeCell ref="A3:A6"/>
    <mergeCell ref="B3:C3"/>
    <mergeCell ref="D3:D6"/>
    <mergeCell ref="B4:C4"/>
    <mergeCell ref="B5:C5"/>
    <mergeCell ref="B7:C7"/>
    <mergeCell ref="B8:C8"/>
    <mergeCell ref="B9:C9"/>
    <mergeCell ref="B11:C11"/>
    <mergeCell ref="B12:C12"/>
    <mergeCell ref="B13:C13"/>
    <mergeCell ref="B15:C15"/>
    <mergeCell ref="B16:C16"/>
    <mergeCell ref="B17:C17"/>
    <mergeCell ref="B19:C19"/>
    <mergeCell ref="B20:C20"/>
    <mergeCell ref="B21:C21"/>
    <mergeCell ref="B23:C23"/>
    <mergeCell ref="B24:C24"/>
    <mergeCell ref="B25:C25"/>
    <mergeCell ref="B27:C27"/>
    <mergeCell ref="B28:C28"/>
    <mergeCell ref="B29:C29"/>
    <mergeCell ref="B31:C31"/>
    <mergeCell ref="B32:C32"/>
    <mergeCell ref="B33:C33"/>
    <mergeCell ref="B35:C35"/>
    <mergeCell ref="B36:C36"/>
    <mergeCell ref="B37:C37"/>
    <mergeCell ref="B39:C39"/>
    <mergeCell ref="B40:C40"/>
    <mergeCell ref="B41:C41"/>
    <mergeCell ref="A43:A46"/>
    <mergeCell ref="B43:C43"/>
    <mergeCell ref="B44:C44"/>
    <mergeCell ref="B45:C45"/>
  </mergeCells>
  <phoneticPr fontId="7"/>
  <pageMargins left="0.78740157480314965" right="0.78740157480314965" top="0.78740157480314965" bottom="0.78740157480314965" header="0.78740157480314965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サンプル</vt:lpstr>
      <vt:lpstr>サンプル!Print_Area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出町　万里</dc:creator>
  <cp:lastModifiedBy>出町　万里</cp:lastModifiedBy>
  <dcterms:created xsi:type="dcterms:W3CDTF">2025-07-17T05:34:22Z</dcterms:created>
  <dcterms:modified xsi:type="dcterms:W3CDTF">2025-10-06T07:35:03Z</dcterms:modified>
</cp:coreProperties>
</file>