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02.toyama-city.local\リダイレクト\104034\Desktop\"/>
    </mc:Choice>
  </mc:AlternateContent>
  <workbookProtection workbookAlgorithmName="SHA-512" workbookHashValue="9qmHsVlLmkymsQtc0mJqb7swnfCeOaRPO2jzOauSbpfJ7ZAXzUmrR5gR1MOgqU0j75JtUgqRbB/CW3RrvMdWbQ==" workbookSaltValue="oZU021oI+wX/57lONVqj6Q==" workbookSpinCount="100000" lockStructure="1"/>
  <bookViews>
    <workbookView xWindow="0" yWindow="0" windowWidth="21600" windowHeight="963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<sst xmlns="http://schemas.openxmlformats.org/spreadsheetml/2006/main" count="228" uniqueCount="113">
  <si>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</si>
  <si>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</si>
  <si>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</si>
  <si>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</si>
  <si>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</si>
  <si>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</si>
  <si>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</si>
  <si>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</si>
  <si>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</si>
  <si>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</si>
  <si>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</si>
  <si>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</si>
  <si>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</si>
  <si>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</si>
  <si>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</si>
  <si>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</si>
  <si>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</si>
  <si>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</si>
  <si>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</si>
  <si>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</si>
  <si>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</si>
  <si>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</si>
  <si>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</si>
  <si>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</si>
  <si>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</si>
  <si>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</si>
  <si>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</si>
  <si>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</si>
  <si>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</si>
  <si>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</si>
  <si>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</si>
  <si>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</si>
  <si>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</si>
  <si>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</si>
  <si>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</si>
  <si>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</si>
  <si>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</si>
  <si>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</si>
  <si>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</si>
  <si>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</si>
  <si>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</si>
  <si>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</si>
  <si>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</si>
  <si>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</si>
  <si>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</si>
  <si>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</si>
  <si>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</si>
  <si>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</si>
  <si>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</si>
  <si>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</si>
  <si>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</si>
  <si>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</si>
  <si>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</si>
  <si>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</si>
  <si>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</si>
  <si>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</si>
  <si>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</si>
  <si>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</si>
  <si>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</si>
  <si>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</si>
  <si>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</si>
  <si>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</si>
  <si>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</si>
  <si>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</si>
  <si>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</si>
  <si>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</si>
  <si>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</si>
  <si>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</si>
  <si>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</si>
  <si>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</si>
  <si>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</si>
  <si>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</si>
  <si>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</si>
  <si>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</si>
  <si>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</si>
  <si>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</si>
  <si>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</si>
  <si>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</si>
  <si>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</si>
  <si>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</si>
  <si>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</si>
  <si>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</si>
  <si>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</si>
  <si>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</si>
  <si>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</si>
  <si>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</si>
  <si>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</si>
  <si>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</si>
  <si>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</si>
  <si>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</si>
  <si>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</si>
  <si>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</si>
  <si>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</si>
  <si>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</si>
  <si>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</si>
  <si>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</si>
  <si>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</si>
  <si>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</si>
  <si>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</si>
  <si>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</si>
  <si>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</si>
  <si>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</si>
  <si>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</si>
  <si>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</si>
  <si>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</si>
  <si>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</si>
  <si>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</si>
  <si>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</si>
  <si>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</si>
  <si>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</si>
  <si>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</si>
  <si>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・管路更新などに伴う固定資産除却費の減少等による費用の減により、前年度と比較して経常収支比率は増加し、給水原価は減少しました。
・また、同様の理由により料金回収率は前年度比で増加しました。
・累積欠損金比率については、発生していません。
・H23年度より企業債の充当率を引き下げたことから企業債残高は年々減少しておりますが、R2年度から充当率を引き上げており、企業債残高対給水収益比率については、類似団体や全国平均よりも高い状況が今後も続くものと考えております。
・流動比率について、R元年度（期末時点）から基準となる100％を下回っていることから、先述のとおりR2年度より企業債充当率を引き上げました。このことより、今後は流動比率の低下が鈍化する見込みですが、経営の健全性・効率性を示す指標のひとつとして留意する必要があります。なお、短期的な債務に対する支払能力に支障はありません。
・施設更新事業等に係る洗管作業に伴う水量は、年度によって変わることから、有収率に多少の変動が見られます。また、有収率変動の要因の一つとして、料金収入の対象とならない漏水が考えられることから、漏水頻度の高い老朽水道管の更新や修繕を積極的に進め、現在の水準の維持に努めます。</t>
    <rPh sb="47" eb="49">
      <t>ゾウカ</t>
    </rPh>
    <rPh sb="56" eb="58">
      <t>ゲンショウ</t>
    </rPh>
    <rPh sb="68" eb="70">
      <t>ドウヨウ</t>
    </rPh>
    <rPh sb="71" eb="73">
      <t>リユウ</t>
    </rPh>
    <rPh sb="87" eb="89">
      <t>ゾウカ</t>
    </rPh>
    <phoneticPr fontId="4"/>
  </si>
  <si>
    <t>・経常収支比率及び料金回収率について年々減少傾向であることや、類似団体や全国平均と比較して企業債残高対給水収益比率が高いことから、厳しい経営状況となっております。
・人口減少により、引き続き給水収益の減少が見込まれる一方、費用面では、減価償却費や施設の維持管理経費などの固定的な経費が大きな割合を占めているため、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H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</si>
</sst>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0.48</c:v>
                </c:pt>
                <c:pt idx="2">
                  <c:v>0.36</c:v>
                </c:pt>
                <c:pt idx="3">
                  <c:v>0.4</c:v>
                </c:pt>
                <c:pt idx="4">
                  <c:v>0.37</c:v>
                </c:pt>
              </c:numCache>
            </c:numRef>
          </c:val>
          <c:extLst>
            <c:ext xmlns:c16="http://schemas.microsoft.com/office/drawing/2014/chart" uri="{C3380CC4-5D6E-409C-BE32-E72D297353CC}">
              <c16:uniqueId val="{00000000-54AD-4FF4-831C-5EC7057553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54AD-4FF4-831C-5EC7057553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67.63</c:v>
                </c:pt>
                <c:pt idx="1">
                  <c:v>66.92</c:v>
                </c:pt>
                <c:pt idx="2">
                  <c:v>68.66</c:v>
                </c:pt>
                <c:pt idx="3">
                  <c:v>67.52</c:v>
                </c:pt>
                <c:pt idx="4">
                  <c:v>66.95</c:v>
                </c:pt>
              </c:numCache>
            </c:numRef>
          </c:val>
          <c:extLst>
            <c:ext xmlns:c16="http://schemas.microsoft.com/office/drawing/2014/chart" uri="{C3380CC4-5D6E-409C-BE32-E72D297353CC}">
              <c16:uniqueId val="{00000000-F98F-423C-A220-2F0D8447D2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F98F-423C-A220-2F0D8447D2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90.86</c:v>
                </c:pt>
                <c:pt idx="1">
                  <c:v>90.44</c:v>
                </c:pt>
                <c:pt idx="2">
                  <c:v>90.34</c:v>
                </c:pt>
                <c:pt idx="3">
                  <c:v>90.56</c:v>
                </c:pt>
                <c:pt idx="4">
                  <c:v>90.35</c:v>
                </c:pt>
              </c:numCache>
            </c:numRef>
          </c:val>
          <c:extLst>
            <c:ext xmlns:c16="http://schemas.microsoft.com/office/drawing/2014/chart" uri="{C3380CC4-5D6E-409C-BE32-E72D297353CC}">
              <c16:uniqueId val="{00000000-9020-45B8-B67F-58E178634B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9020-45B8-B67F-58E178634B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110.74</c:v>
                </c:pt>
                <c:pt idx="1">
                  <c:v>108.6</c:v>
                </c:pt>
                <c:pt idx="2">
                  <c:v>109.52</c:v>
                </c:pt>
                <c:pt idx="3">
                  <c:v>107.85</c:v>
                </c:pt>
                <c:pt idx="4">
                  <c:v>109.28</c:v>
                </c:pt>
              </c:numCache>
            </c:numRef>
          </c:val>
          <c:extLst>
            <c:ext xmlns:c16="http://schemas.microsoft.com/office/drawing/2014/chart" uri="{C3380CC4-5D6E-409C-BE32-E72D297353CC}">
              <c16:uniqueId val="{00000000-EB26-4C95-8A0F-44C99410E5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EB26-4C95-8A0F-44C99410E5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44.96</c:v>
                </c:pt>
                <c:pt idx="1">
                  <c:v>46.5</c:v>
                </c:pt>
                <c:pt idx="2">
                  <c:v>47.77</c:v>
                </c:pt>
                <c:pt idx="3">
                  <c:v>49.33</c:v>
                </c:pt>
                <c:pt idx="4">
                  <c:v>50.52</c:v>
                </c:pt>
              </c:numCache>
            </c:numRef>
          </c:val>
          <c:extLst>
            <c:ext xmlns:c16="http://schemas.microsoft.com/office/drawing/2014/chart" uri="{C3380CC4-5D6E-409C-BE32-E72D297353CC}">
              <c16:uniqueId val="{00000000-34B4-4B78-8E74-01D9A10D65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34B4-4B78-8E74-01D9A10D65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12.52</c:v>
                </c:pt>
                <c:pt idx="1">
                  <c:v>14.24</c:v>
                </c:pt>
                <c:pt idx="2">
                  <c:v>16.47</c:v>
                </c:pt>
                <c:pt idx="3">
                  <c:v>18.100000000000001</c:v>
                </c:pt>
                <c:pt idx="4">
                  <c:v>19.54</c:v>
                </c:pt>
              </c:numCache>
            </c:numRef>
          </c:val>
          <c:extLst>
            <c:ext xmlns:c16="http://schemas.microsoft.com/office/drawing/2014/chart" uri="{C3380CC4-5D6E-409C-BE32-E72D297353CC}">
              <c16:uniqueId val="{00000000-CF84-40E0-B8DE-C65B53D27E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CF84-40E0-B8DE-C65B53D27E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8-4A30-AE5D-8AE024E4B7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B8-4A30-AE5D-8AE024E4B7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119.29</c:v>
                </c:pt>
                <c:pt idx="1">
                  <c:v>97.73</c:v>
                </c:pt>
                <c:pt idx="2">
                  <c:v>92.57</c:v>
                </c:pt>
                <c:pt idx="3">
                  <c:v>86.22</c:v>
                </c:pt>
                <c:pt idx="4">
                  <c:v>88.63</c:v>
                </c:pt>
              </c:numCache>
            </c:numRef>
          </c:val>
          <c:extLst>
            <c:ext xmlns:c16="http://schemas.microsoft.com/office/drawing/2014/chart" uri="{C3380CC4-5D6E-409C-BE32-E72D297353CC}">
              <c16:uniqueId val="{00000000-660A-40D9-BDC4-B717E35B9E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660A-40D9-BDC4-B717E35B9E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683.04</c:v>
                </c:pt>
                <c:pt idx="1">
                  <c:v>676.77</c:v>
                </c:pt>
                <c:pt idx="2">
                  <c:v>658.63</c:v>
                </c:pt>
                <c:pt idx="3">
                  <c:v>656.09</c:v>
                </c:pt>
                <c:pt idx="4">
                  <c:v>664.49</c:v>
                </c:pt>
              </c:numCache>
            </c:numRef>
          </c:val>
          <c:extLst>
            <c:ext xmlns:c16="http://schemas.microsoft.com/office/drawing/2014/chart" uri="{C3380CC4-5D6E-409C-BE32-E72D297353CC}">
              <c16:uniqueId val="{00000000-974B-48FB-8F20-E661362C66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974B-48FB-8F20-E661362C66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102.37</c:v>
                </c:pt>
                <c:pt idx="1">
                  <c:v>100.48</c:v>
                </c:pt>
                <c:pt idx="2">
                  <c:v>101.61</c:v>
                </c:pt>
                <c:pt idx="3">
                  <c:v>99.79</c:v>
                </c:pt>
                <c:pt idx="4">
                  <c:v>101.16</c:v>
                </c:pt>
              </c:numCache>
            </c:numRef>
          </c:val>
          <c:extLst>
            <c:ext xmlns:c16="http://schemas.microsoft.com/office/drawing/2014/chart" uri="{C3380CC4-5D6E-409C-BE32-E72D297353CC}">
              <c16:uniqueId val="{00000000-199D-4000-9C26-1A19CEC882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199D-4000-9C26-1A19CEC882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126.45</c:v>
                </c:pt>
                <c:pt idx="1">
                  <c:v>128.55000000000001</c:v>
                </c:pt>
                <c:pt idx="2">
                  <c:v>125.69</c:v>
                </c:pt>
                <c:pt idx="3">
                  <c:v>128.34</c:v>
                </c:pt>
                <c:pt idx="4">
                  <c:v>126.81</c:v>
                </c:pt>
              </c:numCache>
            </c:numRef>
          </c:val>
          <c:extLst>
            <c:ext xmlns:c16="http://schemas.microsoft.com/office/drawing/2014/chart" uri="{C3380CC4-5D6E-409C-BE32-E72D297353CC}">
              <c16:uniqueId val="{00000000-D8C5-4FA2-82BF-0A61877878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D8C5-4FA2-82BF-0A61877878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0" zoomScaleNormal="80" workbookViewId="0">
      <selection activeCell="BL66" sqref="BL66:BZ82"/>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富山県　富山市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A1</v>
      </c>
      <c r="X8" s="76"/>
      <c r="Y8" s="76"/>
      <c r="Z8" s="76"/>
      <c r="AA8" s="76"/>
      <c r="AB8" s="76"/>
      <c r="AC8" s="76"/>
      <c r="AD8" s="76" t="str">
        <f>データ!$M$6</f>
        <v>自治体職員</v>
      </c>
      <c r="AE8" s="76"/>
      <c r="AF8" s="76"/>
      <c r="AG8" s="76"/>
      <c r="AH8" s="76"/>
      <c r="AI8" s="76"/>
      <c r="AJ8" s="76"/>
      <c r="AK8" s="2"/>
      <c r="AL8" s="59">
        <f>データ!$R$6</f>
        <v>409075</v>
      </c>
      <c r="AM8" s="59"/>
      <c r="AN8" s="59"/>
      <c r="AO8" s="59"/>
      <c r="AP8" s="59"/>
      <c r="AQ8" s="59"/>
      <c r="AR8" s="59"/>
      <c r="AS8" s="59"/>
      <c r="AT8" s="56">
        <f>データ!$S$6</f>
        <v>1241.7</v>
      </c>
      <c r="AU8" s="57"/>
      <c r="AV8" s="57"/>
      <c r="AW8" s="57"/>
      <c r="AX8" s="57"/>
      <c r="AY8" s="57"/>
      <c r="AZ8" s="57"/>
      <c r="BA8" s="57"/>
      <c r="BB8" s="46">
        <f>データ!$T$6</f>
        <v>329.45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5">
      <c r="A10" s="2"/>
      <c r="B10" s="56" t="str">
        <f>データ!$N$6</f>
        <v>-</v>
      </c>
      <c r="C10" s="57"/>
      <c r="D10" s="57"/>
      <c r="E10" s="57"/>
      <c r="F10" s="57"/>
      <c r="G10" s="57"/>
      <c r="H10" s="57"/>
      <c r="I10" s="56">
        <f>データ!$O$6</f>
        <v>56.96</v>
      </c>
      <c r="J10" s="57"/>
      <c r="K10" s="57"/>
      <c r="L10" s="57"/>
      <c r="M10" s="57"/>
      <c r="N10" s="57"/>
      <c r="O10" s="58"/>
      <c r="P10" s="46">
        <f>データ!$P$6</f>
        <v>98.94</v>
      </c>
      <c r="Q10" s="46"/>
      <c r="R10" s="46"/>
      <c r="S10" s="46"/>
      <c r="T10" s="46"/>
      <c r="U10" s="46"/>
      <c r="V10" s="46"/>
      <c r="W10" s="59">
        <f>データ!$Q$6</f>
        <v>2310</v>
      </c>
      <c r="X10" s="59"/>
      <c r="Y10" s="59"/>
      <c r="Z10" s="59"/>
      <c r="AA10" s="59"/>
      <c r="AB10" s="59"/>
      <c r="AC10" s="59"/>
      <c r="AD10" s="2"/>
      <c r="AE10" s="2"/>
      <c r="AF10" s="2"/>
      <c r="AG10" s="2"/>
      <c r="AH10" s="2"/>
      <c r="AI10" s="2"/>
      <c r="AJ10" s="2"/>
      <c r="AK10" s="2"/>
      <c r="AL10" s="59">
        <f>データ!$U$6</f>
        <v>403203</v>
      </c>
      <c r="AM10" s="59"/>
      <c r="AN10" s="59"/>
      <c r="AO10" s="59"/>
      <c r="AP10" s="59"/>
      <c r="AQ10" s="59"/>
      <c r="AR10" s="59"/>
      <c r="AS10" s="59"/>
      <c r="AT10" s="56">
        <f>データ!$V$6</f>
        <v>380.97</v>
      </c>
      <c r="AU10" s="57"/>
      <c r="AV10" s="57"/>
      <c r="AW10" s="57"/>
      <c r="AX10" s="57"/>
      <c r="AY10" s="57"/>
      <c r="AZ10" s="57"/>
      <c r="BA10" s="57"/>
      <c r="BB10" s="46">
        <f>データ!$W$6</f>
        <v>1058.3599999999999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1VZbPj7VSy0b/hVLRkL+8mVlgMQrYQ1/43Zd7p/yNpgNgcaeyCGexkuYt4uRVEpPhO909fZBMT6H6w50wAaIA==" saltValue="KNfP8vQX2CoJdqghIHj1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162019</v>
      </c>
      <c r="D6" s="20">
        <f t="shared" si="3"/>
        <v>46</v>
      </c>
      <c r="E6" s="20">
        <f t="shared" si="3"/>
        <v>1</v>
      </c>
      <c r="F6" s="20">
        <f t="shared" si="3"/>
        <v>0</v>
      </c>
      <c r="G6" s="20">
        <f t="shared" si="3"/>
        <v>1</v>
      </c>
      <c r="H6" s="20" t="str">
        <f t="shared" si="3"/>
        <v>富山県　富山市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56.96</v>
      </c>
      <c r="P6" s="21">
        <f t="shared" si="3"/>
        <v>98.94</v>
      </c>
      <c r="Q6" s="21">
        <f t="shared" si="3"/>
        <v>2310</v>
      </c>
      <c r="R6" s="21">
        <f t="shared" si="3"/>
        <v>409075</v>
      </c>
      <c r="S6" s="21">
        <f t="shared" si="3"/>
        <v>1241.7</v>
      </c>
      <c r="T6" s="21">
        <f t="shared" si="3"/>
        <v>329.45</v>
      </c>
      <c r="U6" s="21">
        <f t="shared" si="3"/>
        <v>403203</v>
      </c>
      <c r="V6" s="21">
        <f t="shared" si="3"/>
        <v>380.97</v>
      </c>
      <c r="W6" s="21">
        <f t="shared" si="3"/>
        <v>1058.3599999999999</v>
      </c>
      <c r="X6" s="22">
        <f>IF(X7="",NA(),X7)</f>
        <v>110.74</v>
      </c>
      <c r="Y6" s="22">
        <f t="shared" ref="Y6:AG6" si="4">IF(Y7="",NA(),Y7)</f>
        <v>108.6</v>
      </c>
      <c r="Z6" s="22">
        <f t="shared" si="4"/>
        <v>109.52</v>
      </c>
      <c r="AA6" s="22">
        <f t="shared" si="4"/>
        <v>107.85</v>
      </c>
      <c r="AB6" s="22">
        <f t="shared" si="4"/>
        <v>109.28</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119.29</v>
      </c>
      <c r="AU6" s="22">
        <f t="shared" ref="AU6:BC6" si="6">IF(AU7="",NA(),AU7)</f>
        <v>97.73</v>
      </c>
      <c r="AV6" s="22">
        <f t="shared" si="6"/>
        <v>92.57</v>
      </c>
      <c r="AW6" s="22">
        <f t="shared" si="6"/>
        <v>86.22</v>
      </c>
      <c r="AX6" s="22">
        <f t="shared" si="6"/>
        <v>88.63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683.04</v>
      </c>
      <c r="BF6" s="22">
        <f t="shared" ref="BF6:BN6" si="7">IF(BF7="",NA(),BF7)</f>
        <v>676.77</v>
      </c>
      <c r="BG6" s="22">
        <f t="shared" si="7"/>
        <v>658.63</v>
      </c>
      <c r="BH6" s="22">
        <f t="shared" si="7"/>
        <v>656.09</v>
      </c>
      <c r="BI6" s="22">
        <f t="shared" si="7"/>
        <v>664.49</v>
      </c>
      <c r="BJ6" s="22">
        <f t="shared" si="7"/>
        <v>255.12</v>
      </c>
      <c r="BK6" s="22">
        <f t="shared" si="7"/>
        <v>254.19</v>
      </c>
      <c r="BL6" s="22">
        <f t="shared" si="7"/>
        <v>259.56</v>
      </c>
      <c r="BM6" s="22">
        <f t="shared" si="7"/>
        <v>248.92</v>
      </c>
      <c r="BN6" s="22">
        <f t="shared" si="7"/>
        <v>251.26</v>
      </c>
      <c r="BO6" s="21" t="str">
        <f>IF(BO7="","",IF(BO7="-","【-】","【"&amp;SUBSTITUTE(TEXT(BO7,"#,##0.00"),"-","△")&amp;"】"))</f>
        <v>【268.07】</v>
      </c>
      <c r="BP6" s="22">
        <f>IF(BP7="",NA(),BP7)</f>
        <v>102.37</v>
      </c>
      <c r="BQ6" s="22">
        <f t="shared" ref="BQ6:BY6" si="8">IF(BQ7="",NA(),BQ7)</f>
        <v>100.48</v>
      </c>
      <c r="BR6" s="22">
        <f t="shared" si="8"/>
        <v>101.61</v>
      </c>
      <c r="BS6" s="22">
        <f t="shared" si="8"/>
        <v>99.79</v>
      </c>
      <c r="BT6" s="22">
        <f t="shared" si="8"/>
        <v>101.16</v>
      </c>
      <c r="BU6" s="22">
        <f t="shared" si="8"/>
        <v>109.12</v>
      </c>
      <c r="BV6" s="22">
        <f t="shared" si="8"/>
        <v>107.42</v>
      </c>
      <c r="BW6" s="22">
        <f t="shared" si="8"/>
        <v>105.07</v>
      </c>
      <c r="BX6" s="22">
        <f t="shared" si="8"/>
        <v>107.54</v>
      </c>
      <c r="BY6" s="22">
        <f t="shared" si="8"/>
        <v>101.93</v>
      </c>
      <c r="BZ6" s="21" t="str">
        <f>IF(BZ7="","",IF(BZ7="-","【-】","【"&amp;SUBSTITUTE(TEXT(BZ7,"#,##0.00"),"-","△")&amp;"】"))</f>
        <v>【97.47】</v>
      </c>
      <c r="CA6" s="22">
        <f>IF(CA7="",NA(),CA7)</f>
        <v>126.45</v>
      </c>
      <c r="CB6" s="22">
        <f t="shared" ref="CB6:CJ6" si="9">IF(CB7="",NA(),CB7)</f>
        <v>128.55000000000001</v>
      </c>
      <c r="CC6" s="22">
        <f t="shared" si="9"/>
        <v>125.69</v>
      </c>
      <c r="CD6" s="22">
        <f t="shared" si="9"/>
        <v>128.34</v>
      </c>
      <c r="CE6" s="22">
        <f t="shared" si="9"/>
        <v>126.81</v>
      </c>
      <c r="CF6" s="22">
        <f t="shared" si="9"/>
        <v>153.88</v>
      </c>
      <c r="CG6" s="22">
        <f t="shared" si="9"/>
        <v>157.19</v>
      </c>
      <c r="CH6" s="22">
        <f t="shared" si="9"/>
        <v>153.71</v>
      </c>
      <c r="CI6" s="22">
        <f t="shared" si="9"/>
        <v>155.9</v>
      </c>
      <c r="CJ6" s="22">
        <f t="shared" si="9"/>
        <v>162.47</v>
      </c>
      <c r="CK6" s="21" t="str">
        <f>IF(CK7="","",IF(CK7="-","【-】","【"&amp;SUBSTITUTE(TEXT(CK7,"#,##0.00"),"-","△")&amp;"】"))</f>
        <v>【174.75】</v>
      </c>
      <c r="CL6" s="22">
        <f>IF(CL7="",NA(),CL7)</f>
        <v>67.63</v>
      </c>
      <c r="CM6" s="22">
        <f t="shared" ref="CM6:CU6" si="10">IF(CM7="",NA(),CM7)</f>
        <v>66.92</v>
      </c>
      <c r="CN6" s="22">
        <f t="shared" si="10"/>
        <v>68.66</v>
      </c>
      <c r="CO6" s="22">
        <f t="shared" si="10"/>
        <v>67.52</v>
      </c>
      <c r="CP6" s="22">
        <f t="shared" si="10"/>
        <v>66.95</v>
      </c>
      <c r="CQ6" s="22">
        <f t="shared" si="10"/>
        <v>63.53</v>
      </c>
      <c r="CR6" s="22">
        <f t="shared" si="10"/>
        <v>63.16</v>
      </c>
      <c r="CS6" s="22">
        <f t="shared" si="10"/>
        <v>64.41</v>
      </c>
      <c r="CT6" s="22">
        <f t="shared" si="10"/>
        <v>64.11</v>
      </c>
      <c r="CU6" s="22">
        <f t="shared" si="10"/>
        <v>63.81</v>
      </c>
      <c r="CV6" s="21" t="str">
        <f>IF(CV7="","",IF(CV7="-","【-】","【"&amp;SUBSTITUTE(TEXT(CV7,"#,##0.00"),"-","△")&amp;"】"))</f>
        <v>【59.97】</v>
      </c>
      <c r="CW6" s="22">
        <f>IF(CW7="",NA(),CW7)</f>
        <v>90.86</v>
      </c>
      <c r="CX6" s="22">
        <f t="shared" ref="CX6:DF6" si="11">IF(CX7="",NA(),CX7)</f>
        <v>90.44</v>
      </c>
      <c r="CY6" s="22">
        <f t="shared" si="11"/>
        <v>90.34</v>
      </c>
      <c r="CZ6" s="22">
        <f t="shared" si="11"/>
        <v>90.56</v>
      </c>
      <c r="DA6" s="22">
        <f t="shared" si="11"/>
        <v>90.35</v>
      </c>
      <c r="DB6" s="22">
        <f t="shared" si="11"/>
        <v>91.58</v>
      </c>
      <c r="DC6" s="22">
        <f t="shared" si="11"/>
        <v>91.48</v>
      </c>
      <c r="DD6" s="22">
        <f t="shared" si="11"/>
        <v>91.64</v>
      </c>
      <c r="DE6" s="22">
        <f t="shared" si="11"/>
        <v>92.09</v>
      </c>
      <c r="DF6" s="22">
        <f t="shared" si="11"/>
        <v>91.76</v>
      </c>
      <c r="DG6" s="21" t="str">
        <f>IF(DG7="","",IF(DG7="-","【-】","【"&amp;SUBSTITUTE(TEXT(DG7,"#,##0.00"),"-","△")&amp;"】"))</f>
        <v>【89.76】</v>
      </c>
      <c r="DH6" s="22">
        <f>IF(DH7="",NA(),DH7)</f>
        <v>44.96</v>
      </c>
      <c r="DI6" s="22">
        <f t="shared" ref="DI6:DQ6" si="12">IF(DI7="",NA(),DI7)</f>
        <v>46.5</v>
      </c>
      <c r="DJ6" s="22">
        <f t="shared" si="12"/>
        <v>47.77</v>
      </c>
      <c r="DK6" s="22">
        <f t="shared" si="12"/>
        <v>49.33</v>
      </c>
      <c r="DL6" s="22">
        <f t="shared" si="12"/>
        <v>50.52</v>
      </c>
      <c r="DM6" s="22">
        <f t="shared" si="12"/>
        <v>50.41</v>
      </c>
      <c r="DN6" s="22">
        <f t="shared" si="12"/>
        <v>51.13</v>
      </c>
      <c r="DO6" s="22">
        <f t="shared" si="12"/>
        <v>51.62</v>
      </c>
      <c r="DP6" s="22">
        <f t="shared" si="12"/>
        <v>52.16</v>
      </c>
      <c r="DQ6" s="22">
        <f t="shared" si="12"/>
        <v>52.59</v>
      </c>
      <c r="DR6" s="21" t="str">
        <f>IF(DR7="","",IF(DR7="-","【-】","【"&amp;SUBSTITUTE(TEXT(DR7,"#,##0.00"),"-","△")&amp;"】"))</f>
        <v>【51.51】</v>
      </c>
      <c r="DS6" s="22">
        <f>IF(DS7="",NA(),DS7)</f>
        <v>12.52</v>
      </c>
      <c r="DT6" s="22">
        <f t="shared" ref="DT6:EB6" si="13">IF(DT7="",NA(),DT7)</f>
        <v>14.24</v>
      </c>
      <c r="DU6" s="22">
        <f t="shared" si="13"/>
        <v>16.47</v>
      </c>
      <c r="DV6" s="22">
        <f t="shared" si="13"/>
        <v>18.100000000000001</v>
      </c>
      <c r="DW6" s="22">
        <f t="shared" si="13"/>
        <v>19.54</v>
      </c>
      <c r="DX6" s="22">
        <f t="shared" si="13"/>
        <v>20.36</v>
      </c>
      <c r="DY6" s="22">
        <f t="shared" si="13"/>
        <v>22.41</v>
      </c>
      <c r="DZ6" s="22">
        <f t="shared" si="13"/>
        <v>23.68</v>
      </c>
      <c r="EA6" s="22">
        <f t="shared" si="13"/>
        <v>25.76</v>
      </c>
      <c r="EB6" s="22">
        <f t="shared" si="13"/>
        <v>27.51</v>
      </c>
      <c r="EC6" s="21" t="str">
        <f>IF(EC7="","",IF(EC7="-","【-】","【"&amp;SUBSTITUTE(TEXT(EC7,"#,##0.00"),"-","△")&amp;"】"))</f>
        <v>【23.75】</v>
      </c>
      <c r="ED6" s="22">
        <f>IF(ED7="",NA(),ED7)</f>
        <v>0.65</v>
      </c>
      <c r="EE6" s="22">
        <f t="shared" ref="EE6:EM6" si="14">IF(EE7="",NA(),EE7)</f>
        <v>0.48</v>
      </c>
      <c r="EF6" s="22">
        <f t="shared" si="14"/>
        <v>0.36</v>
      </c>
      <c r="EG6" s="22">
        <f t="shared" si="14"/>
        <v>0.4</v>
      </c>
      <c r="EH6" s="22">
        <f t="shared" si="14"/>
        <v>0.37</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5">
      <c r="A7" s="15"/>
      <c r="B7" s="24">
        <v>2022</v>
      </c>
      <c r="C7" s="24">
        <v>162019</v>
      </c>
      <c r="D7" s="24">
        <v>46</v>
      </c>
      <c r="E7" s="24">
        <v>1</v>
      </c>
      <c r="F7" s="24">
        <v>0</v>
      </c>
      <c r="G7" s="24">
        <v>1</v>
      </c>
      <c r="H7" s="24" t="s">
        <v>92</v>
      </c>
      <c r="I7" s="24" t="s">
        <v>93</v>
      </c>
      <c r="J7" s="24" t="s">
        <v>94</v>
      </c>
      <c r="K7" s="24" t="s">
        <v>95</v>
      </c>
      <c r="L7" s="24" t="s">
        <v>96</v>
      </c>
      <c r="M7" s="24" t="s">
        <v>97</v>
      </c>
      <c r="N7" s="25" t="s">
        <v>98</v>
      </c>
      <c r="O7" s="25">
        <v>56.96</v>
      </c>
      <c r="P7" s="25">
        <v>98.94</v>
      </c>
      <c r="Q7" s="25">
        <v>2310</v>
      </c>
      <c r="R7" s="25">
        <v>409075</v>
      </c>
      <c r="S7" s="25">
        <v>1241.7</v>
      </c>
      <c r="T7" s="25">
        <v>329.45</v>
      </c>
      <c r="U7" s="25">
        <v>403203</v>
      </c>
      <c r="V7" s="25">
        <v>380.97</v>
      </c>
      <c r="W7" s="25">
        <v>1058.3599999999999</v>
      </c>
      <c r="X7" s="25">
        <v>110.74</v>
      </c>
      <c r="Y7" s="25">
        <v>108.6</v>
      </c>
      <c r="Z7" s="25">
        <v>109.52</v>
      </c>
      <c r="AA7" s="25">
        <v>107.85</v>
      </c>
      <c r="AB7" s="25">
        <v>109.28</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119.29</v>
      </c>
      <c r="AU7" s="25">
        <v>97.73</v>
      </c>
      <c r="AV7" s="25">
        <v>92.57</v>
      </c>
      <c r="AW7" s="25">
        <v>86.22</v>
      </c>
      <c r="AX7" s="25">
        <v>88.63</v>
      </c>
      <c r="AY7" s="25">
        <v>258.22000000000003</v>
      </c>
      <c r="AZ7" s="25">
        <v>250.03</v>
      </c>
      <c r="BA7" s="25">
        <v>239.45</v>
      </c>
      <c r="BB7" s="25">
        <v>246.01</v>
      </c>
      <c r="BC7" s="25">
        <v>228.89</v>
      </c>
      <c r="BD7" s="25">
        <v>252.29</v>
      </c>
      <c r="BE7" s="25">
        <v>683.04</v>
      </c>
      <c r="BF7" s="25">
        <v>676.77</v>
      </c>
      <c r="BG7" s="25">
        <v>658.63</v>
      </c>
      <c r="BH7" s="25">
        <v>656.09</v>
      </c>
      <c r="BI7" s="25">
        <v>664.49</v>
      </c>
      <c r="BJ7" s="25">
        <v>255.12</v>
      </c>
      <c r="BK7" s="25">
        <v>254.19</v>
      </c>
      <c r="BL7" s="25">
        <v>259.56</v>
      </c>
      <c r="BM7" s="25">
        <v>248.92</v>
      </c>
      <c r="BN7" s="25">
        <v>251.26</v>
      </c>
      <c r="BO7" s="25">
        <v>268.07</v>
      </c>
      <c r="BP7" s="25">
        <v>102.37</v>
      </c>
      <c r="BQ7" s="25">
        <v>100.48</v>
      </c>
      <c r="BR7" s="25">
        <v>101.61</v>
      </c>
      <c r="BS7" s="25">
        <v>99.79</v>
      </c>
      <c r="BT7" s="25">
        <v>101.16</v>
      </c>
      <c r="BU7" s="25">
        <v>109.12</v>
      </c>
      <c r="BV7" s="25">
        <v>107.42</v>
      </c>
      <c r="BW7" s="25">
        <v>105.07</v>
      </c>
      <c r="BX7" s="25">
        <v>107.54</v>
      </c>
      <c r="BY7" s="25">
        <v>101.93</v>
      </c>
      <c r="BZ7" s="25">
        <v>97.47</v>
      </c>
      <c r="CA7" s="25">
        <v>126.45</v>
      </c>
      <c r="CB7" s="25">
        <v>128.55000000000001</v>
      </c>
      <c r="CC7" s="25">
        <v>125.69</v>
      </c>
      <c r="CD7" s="25">
        <v>128.34</v>
      </c>
      <c r="CE7" s="25">
        <v>126.81</v>
      </c>
      <c r="CF7" s="25">
        <v>153.88</v>
      </c>
      <c r="CG7" s="25">
        <v>157.19</v>
      </c>
      <c r="CH7" s="25">
        <v>153.71</v>
      </c>
      <c r="CI7" s="25">
        <v>155.9</v>
      </c>
      <c r="CJ7" s="25">
        <v>162.47</v>
      </c>
      <c r="CK7" s="25">
        <v>174.75</v>
      </c>
      <c r="CL7" s="25">
        <v>67.63</v>
      </c>
      <c r="CM7" s="25">
        <v>66.92</v>
      </c>
      <c r="CN7" s="25">
        <v>68.66</v>
      </c>
      <c r="CO7" s="25">
        <v>67.52</v>
      </c>
      <c r="CP7" s="25">
        <v>66.95</v>
      </c>
      <c r="CQ7" s="25">
        <v>63.53</v>
      </c>
      <c r="CR7" s="25">
        <v>63.16</v>
      </c>
      <c r="CS7" s="25">
        <v>64.41</v>
      </c>
      <c r="CT7" s="25">
        <v>64.11</v>
      </c>
      <c r="CU7" s="25">
        <v>63.81</v>
      </c>
      <c r="CV7" s="25">
        <v>59.97</v>
      </c>
      <c r="CW7" s="25">
        <v>90.86</v>
      </c>
      <c r="CX7" s="25">
        <v>90.44</v>
      </c>
      <c r="CY7" s="25">
        <v>90.34</v>
      </c>
      <c r="CZ7" s="25">
        <v>90.56</v>
      </c>
      <c r="DA7" s="25">
        <v>90.35</v>
      </c>
      <c r="DB7" s="25">
        <v>91.58</v>
      </c>
      <c r="DC7" s="25">
        <v>91.48</v>
      </c>
      <c r="DD7" s="25">
        <v>91.64</v>
      </c>
      <c r="DE7" s="25">
        <v>92.09</v>
      </c>
      <c r="DF7" s="25">
        <v>91.76</v>
      </c>
      <c r="DG7" s="25">
        <v>89.76</v>
      </c>
      <c r="DH7" s="25">
        <v>44.96</v>
      </c>
      <c r="DI7" s="25">
        <v>46.5</v>
      </c>
      <c r="DJ7" s="25">
        <v>47.77</v>
      </c>
      <c r="DK7" s="25">
        <v>49.33</v>
      </c>
      <c r="DL7" s="25">
        <v>50.52</v>
      </c>
      <c r="DM7" s="25">
        <v>50.41</v>
      </c>
      <c r="DN7" s="25">
        <v>51.13</v>
      </c>
      <c r="DO7" s="25">
        <v>51.62</v>
      </c>
      <c r="DP7" s="25">
        <v>52.16</v>
      </c>
      <c r="DQ7" s="25">
        <v>52.59</v>
      </c>
      <c r="DR7" s="25">
        <v>51.51</v>
      </c>
      <c r="DS7" s="25">
        <v>12.52</v>
      </c>
      <c r="DT7" s="25">
        <v>14.24</v>
      </c>
      <c r="DU7" s="25">
        <v>16.47</v>
      </c>
      <c r="DV7" s="25">
        <v>18.100000000000001</v>
      </c>
      <c r="DW7" s="25">
        <v>19.54</v>
      </c>
      <c r="DX7" s="25">
        <v>20.36</v>
      </c>
      <c r="DY7" s="25">
        <v>22.41</v>
      </c>
      <c r="DZ7" s="25">
        <v>23.68</v>
      </c>
      <c r="EA7" s="25">
        <v>25.76</v>
      </c>
      <c r="EB7" s="25">
        <v>27.51</v>
      </c>
      <c r="EC7" s="25">
        <v>23.75</v>
      </c>
      <c r="ED7" s="25">
        <v>0.65</v>
      </c>
      <c r="EE7" s="25">
        <v>0.48</v>
      </c>
      <c r="EF7" s="25">
        <v>0.36</v>
      </c>
      <c r="EG7" s="25">
        <v>0.4</v>
      </c>
      <c r="EH7" s="25">
        <v>0.37</v>
      </c>
      <c r="EI7" s="25">
        <v>0.75</v>
      </c>
      <c r="EJ7" s="25">
        <v>0.73</v>
      </c>
      <c r="EK7" s="25">
        <v>0.79</v>
      </c>
      <c r="EL7" s="25">
        <v>0.75</v>
      </c>
      <c r="EM7" s="25">
        <v>0.78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篤史</cp:lastModifiedBy>
  <cp:lastPrinted>2024-01-17T09:15:53Z</cp:lastPrinted>
  <dcterms:created xsi:type="dcterms:W3CDTF">2023-12-05T00:52:52Z</dcterms:created>
  <dcterms:modified xsi:type="dcterms:W3CDTF">2024-01-17T09:38:31Z</dcterms:modified>
  <cp:category/>
</cp:coreProperties>
</file>