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FS02.toyama-city.local\リダイレクト\108149\Desktop\【県１月26日（金）〆】公営企業に係る経営比較分析表（令和４年度決算）の分析等について（依頼）\農村整備課回答\"/>
    </mc:Choice>
  </mc:AlternateContent>
  <workbookProtection workbookAlgorithmName="SHA-512" workbookHashValue="ced7NmtgUVlC3bBNPC4dl8BdhRh8sZHOLQi+fkVEsXbpDoKS/swiO07Dcrp1VrtWOIZns1TtA853WvwUOIDQUQ==" workbookSaltValue="3Y8AdtodvkUA70HKNP1dyA==" workbookSpinCount="100000" lockStructure="1"/>
  <bookViews>
    <workbookView xWindow="0" yWindow="0" windowWidth="28800" windowHeight="12383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Q6" i="5"/>
  <c r="W10" i="4" s="1"/>
  <c r="P6" i="5"/>
  <c r="P10" i="4" s="1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E86" i="4"/>
  <c r="AT10" i="4"/>
  <c r="AL10" i="4"/>
  <c r="AD10" i="4"/>
  <c r="I10" i="4"/>
  <c r="B10" i="4"/>
  <c r="AL8" i="4"/>
  <c r="P8" i="4"/>
  <c r="I8" i="4"/>
</calcChain>
</file>

<file path=xl/sharedStrings.xml><?xml version="1.0" encoding="utf-8"?>
<sst xmlns="http://schemas.openxmlformats.org/spreadsheetml/2006/main" count="236" uniqueCount="118">
  <si>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</si>
  <si>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</si>
  <si>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</si>
  <si>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</si>
  <si>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</si>
  <si>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</si>
  <si>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</si>
  <si>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</si>
  <si>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</si>
  <si>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</si>
  <si>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</si>
  <si>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</si>
  <si>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</si>
  <si>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</si>
  <si>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</si>
  <si>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</si>
  <si>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</si>
  <si>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</si>
  <si>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</si>
  <si>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</si>
  <si>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</si>
  <si>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</si>
  <si>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</si>
  <si>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</si>
  <si>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</si>
  <si>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</si>
  <si>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</si>
  <si>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</si>
  <si>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</si>
  <si>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</si>
  <si>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</si>
  <si>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</si>
  <si>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</si>
  <si>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</si>
  <si>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</si>
  <si>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</si>
  <si>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</si>
  <si>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</si>
  <si>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</si>
  <si>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</si>
  <si>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</si>
  <si>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</si>
  <si>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</si>
  <si>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</si>
  <si>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</si>
  <si>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</si>
  <si>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</si>
  <si>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</si>
  <si>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</si>
  <si>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</si>
  <si>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</si>
  <si>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</si>
  <si>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</si>
  <si>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</si>
  <si>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</si>
  <si>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</si>
  <si>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</si>
  <si>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</si>
  <si>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</si>
  <si>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</si>
  <si>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</si>
  <si>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</si>
  <si>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</si>
  <si>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</si>
  <si>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</si>
  <si>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</si>
  <si>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</si>
  <si>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</si>
  <si>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</si>
  <si>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</si>
  <si>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</si>
  <si>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</si>
  <si>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</si>
  <si>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</si>
  <si>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</si>
  <si>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</si>
  <si>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</si>
  <si>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</si>
  <si>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</si>
  <si>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</si>
  <si>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</si>
  <si>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</si>
  <si>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</si>
  <si>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</si>
  <si>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</si>
  <si>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</si>
  <si>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</si>
  <si>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</si>
  <si>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</si>
  <si>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</si>
  <si>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</si>
  <si>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</si>
  <si>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</si>
  <si>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</si>
  <si>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</si>
  <si>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</si>
  <si>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</si>
  <si>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富山県　富山市</t>
  </si>
  <si>
    <t>法非適用</t>
  </si>
  <si>
    <t>下水道事業</t>
  </si>
  <si>
    <t>小規模集合排水処理</t>
  </si>
  <si>
    <t>I2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</si>
  <si>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</si>
  <si>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</si>
  <si>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</si>
  <si>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</si>
  <si>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</si>
  <si>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</si>
  <si>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</si>
  <si>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</si>
  <si>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</si>
  <si>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</si>
  <si>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</si>
  <si>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</si>
  <si>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</si>
  <si>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収益的収支比率および経費回収率が100％未満であり、一般会計繰入金により賄われている現状にある。
 事業規模が小さいことから経費回収率の向上は難しい。</t>
    <phoneticPr fontId="4"/>
  </si>
  <si>
    <t xml:space="preserve">　供用開始が一番早い（平成10年）管渠は25年経過しており、標準耐用年数50年経過している管渠はないことから、老朽化に伴う管渠の更新は実施していない。
</t>
    <phoneticPr fontId="4"/>
  </si>
  <si>
    <t>　人口減少等の社会情勢の変化や節水型機器の普及により、下水道使用料の増収が見込めない中、施設の老朽化に伴う維持管理費の増加が見込まれることから、厳しい経営状況が続くと予想される。
　事業規模が小さいことから経費回収は難しいが、施設の合理化と効率化を図るため、公共下水道への接続及び処理施設の統廃合を検討し、経費を抑制しつつ、施設機能を維持するべく、効率的な維持管理に取り組む。
経営戦略：策定済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</si>
</sst>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AD-4FFB-8F73-4960D4B732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AD-4FFB-8F73-4960D4B732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43.2</c:v>
                </c:pt>
                <c:pt idx="1">
                  <c:v>42.56</c:v>
                </c:pt>
                <c:pt idx="2">
                  <c:v>42.55</c:v>
                </c:pt>
                <c:pt idx="3">
                  <c:v>41.16</c:v>
                </c:pt>
                <c:pt idx="4">
                  <c:v>40.270000000000003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7F-4597-8F75-8852D09B7A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7F-4597-8F75-8852D09B7A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F2-4F7D-BBC8-AB71C65797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F2-4F7D-BBC8-AB71C65797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CD-41C0-9540-64BD601768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CD-41C0-9540-64BD601768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E4-4620-A7EA-18F306CB1A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E4-4620-A7EA-18F306CB1A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C4-4B77-BE6C-700EEAA8E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C4-4B77-BE6C-700EEAA8E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EA-4873-AC67-BF3382989B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1837.88</c:v>
                </c:pt>
                <c:pt idx="1">
                  <c:v>1748.51</c:v>
                </c:pt>
                <c:pt idx="2">
                  <c:v>1640.16</c:v>
                </c:pt>
                <c:pt idx="3">
                  <c:v>1521.05</c:v>
                </c:pt>
                <c:pt idx="4">
                  <c:v>1490.65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EA-4873-AC67-BF3382989B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68.13</c:v>
                </c:pt>
                <c:pt idx="1">
                  <c:v>56.91</c:v>
                </c:pt>
                <c:pt idx="2">
                  <c:v>53.13</c:v>
                </c:pt>
                <c:pt idx="3">
                  <c:v>56.54</c:v>
                </c:pt>
                <c:pt idx="4">
                  <c:v>60.82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87-43B9-A5A6-3EB3A54C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35.03</c:v>
                </c:pt>
                <c:pt idx="1">
                  <c:v>34.99</c:v>
                </c:pt>
                <c:pt idx="2">
                  <c:v>38.270000000000003</c:v>
                </c:pt>
                <c:pt idx="3">
                  <c:v>37.520000000000003</c:v>
                </c:pt>
                <c:pt idx="4">
                  <c:v>34.96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87-43B9-A5A6-3EB3A54C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251.92</c:v>
                </c:pt>
                <c:pt idx="1">
                  <c:v>296.08999999999997</c:v>
                </c:pt>
                <c:pt idx="2">
                  <c:v>325.32</c:v>
                </c:pt>
                <c:pt idx="3">
                  <c:v>307.52</c:v>
                </c:pt>
                <c:pt idx="4">
                  <c:v>291.8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5E-40DA-A91F-FE38E813C0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525.22</c:v>
                </c:pt>
                <c:pt idx="1">
                  <c:v>520.91999999999996</c:v>
                </c:pt>
                <c:pt idx="2">
                  <c:v>486.77</c:v>
                </c:pt>
                <c:pt idx="3">
                  <c:v>502.1</c:v>
                </c:pt>
                <c:pt idx="4">
                  <c:v>539.07000000000005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5E-40DA-A91F-FE38E813C0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58.14</c:v>
                </c:pt>
                <c:pt idx="1">
                  <c:v>37.21</c:v>
                </c:pt>
                <c:pt idx="2">
                  <c:v>39.53</c:v>
                </c:pt>
                <c:pt idx="3">
                  <c:v>39.53</c:v>
                </c:pt>
                <c:pt idx="4">
                  <c:v>41.86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79-420E-8B71-7DA92ACF0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35.340000000000003</c:v>
                </c:pt>
                <c:pt idx="1">
                  <c:v>34.68</c:v>
                </c:pt>
                <c:pt idx="2">
                  <c:v>34.700000000000003</c:v>
                </c:pt>
                <c:pt idx="3">
                  <c:v>46.83</c:v>
                </c:pt>
                <c:pt idx="4">
                  <c:v>33.74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79-420E-8B71-7DA92ACF0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83.84</c:v>
                </c:pt>
                <c:pt idx="1">
                  <c:v>85.57</c:v>
                </c:pt>
                <c:pt idx="2">
                  <c:v>83.84</c:v>
                </c:pt>
                <c:pt idx="3">
                  <c:v>86.46</c:v>
                </c:pt>
                <c:pt idx="4">
                  <c:v>84.04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4C-4A5D-86E2-770E5070DF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91.52</c:v>
                </c:pt>
                <c:pt idx="1">
                  <c:v>90.33</c:v>
                </c:pt>
                <c:pt idx="2">
                  <c:v>90.04</c:v>
                </c:pt>
                <c:pt idx="3">
                  <c:v>90.58</c:v>
                </c:pt>
                <c:pt idx="4">
                  <c:v>90.11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4C-4A5D-86E2-770E5070DF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【1,496.36】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【33.84】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【534.98】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【35.16】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="77" zoomScaleNormal="77" workbookViewId="0">
      <selection activeCell="CC67" sqref="CC67"/>
    </sheetView>
  </sheetViews>
  <sheetFormatPr defaultColWidth="2.59765625" defaultRowHeight="12.75" x14ac:dyDescent="0.25"/>
  <cols>
    <col min="1" max="1" width="2.59765625" customWidth="1"/>
    <col min="2" max="62" width="3.73046875" customWidth="1"/>
    <col min="64" max="78" width="3.1328125" customWidth="1"/>
    <col min="79" max="79" width="4.46484375" bestFit="1" customWidth="1"/>
    <col min="81" max="82" width="4.46484375" bestFit="1" customWidth="1"/>
  </cols>
  <sheetData>
    <row r="1" spans="1:78" ht="17.25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5">
      <c r="A2" s="2"/>
      <c r="B2" s="70" t="s">
        <v>0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</row>
    <row r="3" spans="1:78" ht="9.75" customHeight="1" x14ac:dyDescent="0.25">
      <c r="A3" s="2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</row>
    <row r="4" spans="1:78" ht="9.75" customHeight="1" x14ac:dyDescent="0.25">
      <c r="A4" s="2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</row>
    <row r="5" spans="1:78" ht="9.75" customHeight="1" x14ac:dyDescent="0.2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5">
      <c r="A6" s="2"/>
      <c r="B6" s="71" t="str">
        <f>データ!H6</f>
        <v>富山県　富山市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5">
      <c r="A7" s="2"/>
      <c r="B7" s="60" t="s">
        <v>1</v>
      </c>
      <c r="C7" s="60"/>
      <c r="D7" s="60"/>
      <c r="E7" s="60"/>
      <c r="F7" s="60"/>
      <c r="G7" s="60"/>
      <c r="H7" s="60"/>
      <c r="I7" s="60" t="s">
        <v>2</v>
      </c>
      <c r="J7" s="60"/>
      <c r="K7" s="60"/>
      <c r="L7" s="60"/>
      <c r="M7" s="60"/>
      <c r="N7" s="60"/>
      <c r="O7" s="60"/>
      <c r="P7" s="60" t="s">
        <v>3</v>
      </c>
      <c r="Q7" s="60"/>
      <c r="R7" s="60"/>
      <c r="S7" s="60"/>
      <c r="T7" s="60"/>
      <c r="U7" s="60"/>
      <c r="V7" s="60"/>
      <c r="W7" s="60" t="s">
        <v>4</v>
      </c>
      <c r="X7" s="60"/>
      <c r="Y7" s="60"/>
      <c r="Z7" s="60"/>
      <c r="AA7" s="60"/>
      <c r="AB7" s="60"/>
      <c r="AC7" s="60"/>
      <c r="AD7" s="60" t="s">
        <v>5</v>
      </c>
      <c r="AE7" s="60"/>
      <c r="AF7" s="60"/>
      <c r="AG7" s="60"/>
      <c r="AH7" s="60"/>
      <c r="AI7" s="60"/>
      <c r="AJ7" s="60"/>
      <c r="AK7" s="3"/>
      <c r="AL7" s="60" t="s">
        <v>6</v>
      </c>
      <c r="AM7" s="60"/>
      <c r="AN7" s="60"/>
      <c r="AO7" s="60"/>
      <c r="AP7" s="60"/>
      <c r="AQ7" s="60"/>
      <c r="AR7" s="60"/>
      <c r="AS7" s="60"/>
      <c r="AT7" s="60" t="s">
        <v>7</v>
      </c>
      <c r="AU7" s="60"/>
      <c r="AV7" s="60"/>
      <c r="AW7" s="60"/>
      <c r="AX7" s="60"/>
      <c r="AY7" s="60"/>
      <c r="AZ7" s="60"/>
      <c r="BA7" s="60"/>
      <c r="BB7" s="60" t="s">
        <v>8</v>
      </c>
      <c r="BC7" s="60"/>
      <c r="BD7" s="60"/>
      <c r="BE7" s="60"/>
      <c r="BF7" s="60"/>
      <c r="BG7" s="60"/>
      <c r="BH7" s="60"/>
      <c r="BI7" s="60"/>
      <c r="BJ7" s="3"/>
      <c r="BK7" s="3"/>
      <c r="BL7" s="63" t="s">
        <v>9</v>
      </c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5"/>
    </row>
    <row r="8" spans="1:78" ht="18.75" customHeight="1" x14ac:dyDescent="0.25">
      <c r="A8" s="2"/>
      <c r="B8" s="66" t="str">
        <f>データ!I6</f>
        <v>法非適用</v>
      </c>
      <c r="C8" s="66"/>
      <c r="D8" s="66"/>
      <c r="E8" s="66"/>
      <c r="F8" s="66"/>
      <c r="G8" s="66"/>
      <c r="H8" s="66"/>
      <c r="I8" s="66" t="str">
        <f>データ!J6</f>
        <v>下水道事業</v>
      </c>
      <c r="J8" s="66"/>
      <c r="K8" s="66"/>
      <c r="L8" s="66"/>
      <c r="M8" s="66"/>
      <c r="N8" s="66"/>
      <c r="O8" s="66"/>
      <c r="P8" s="66" t="str">
        <f>データ!K6</f>
        <v>小規模集合排水処理</v>
      </c>
      <c r="Q8" s="66"/>
      <c r="R8" s="66"/>
      <c r="S8" s="66"/>
      <c r="T8" s="66"/>
      <c r="U8" s="66"/>
      <c r="V8" s="66"/>
      <c r="W8" s="66" t="str">
        <f>データ!L6</f>
        <v>I2</v>
      </c>
      <c r="X8" s="66"/>
      <c r="Y8" s="66"/>
      <c r="Z8" s="66"/>
      <c r="AA8" s="66"/>
      <c r="AB8" s="66"/>
      <c r="AC8" s="66"/>
      <c r="AD8" s="67" t="str">
        <f>データ!$M$6</f>
        <v>非設置</v>
      </c>
      <c r="AE8" s="67"/>
      <c r="AF8" s="67"/>
      <c r="AG8" s="67"/>
      <c r="AH8" s="67"/>
      <c r="AI8" s="67"/>
      <c r="AJ8" s="67"/>
      <c r="AK8" s="3"/>
      <c r="AL8" s="55">
        <f>データ!S6</f>
        <v>409075</v>
      </c>
      <c r="AM8" s="55"/>
      <c r="AN8" s="55"/>
      <c r="AO8" s="55"/>
      <c r="AP8" s="55"/>
      <c r="AQ8" s="55"/>
      <c r="AR8" s="55"/>
      <c r="AS8" s="55"/>
      <c r="AT8" s="54">
        <f>データ!T6</f>
        <v>1241.7</v>
      </c>
      <c r="AU8" s="54"/>
      <c r="AV8" s="54"/>
      <c r="AW8" s="54"/>
      <c r="AX8" s="54"/>
      <c r="AY8" s="54"/>
      <c r="AZ8" s="54"/>
      <c r="BA8" s="54"/>
      <c r="BB8" s="54">
        <f>データ!U6</f>
        <v>329.45</v>
      </c>
      <c r="BC8" s="54"/>
      <c r="BD8" s="54"/>
      <c r="BE8" s="54"/>
      <c r="BF8" s="54"/>
      <c r="BG8" s="54"/>
      <c r="BH8" s="54"/>
      <c r="BI8" s="54"/>
      <c r="BJ8" s="3"/>
      <c r="BK8" s="3"/>
      <c r="BL8" s="68" t="s">
        <v>10</v>
      </c>
      <c r="BM8" s="69"/>
      <c r="BN8" s="58" t="s">
        <v>11</v>
      </c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9"/>
    </row>
    <row r="9" spans="1:78" ht="18.75" customHeight="1" x14ac:dyDescent="0.25">
      <c r="A9" s="2"/>
      <c r="B9" s="60" t="s">
        <v>12</v>
      </c>
      <c r="C9" s="60"/>
      <c r="D9" s="60"/>
      <c r="E9" s="60"/>
      <c r="F9" s="60"/>
      <c r="G9" s="60"/>
      <c r="H9" s="60"/>
      <c r="I9" s="60" t="s">
        <v>13</v>
      </c>
      <c r="J9" s="60"/>
      <c r="K9" s="60"/>
      <c r="L9" s="60"/>
      <c r="M9" s="60"/>
      <c r="N9" s="60"/>
      <c r="O9" s="60"/>
      <c r="P9" s="60" t="s">
        <v>14</v>
      </c>
      <c r="Q9" s="60"/>
      <c r="R9" s="60"/>
      <c r="S9" s="60"/>
      <c r="T9" s="60"/>
      <c r="U9" s="60"/>
      <c r="V9" s="60"/>
      <c r="W9" s="60" t="s">
        <v>15</v>
      </c>
      <c r="X9" s="60"/>
      <c r="Y9" s="60"/>
      <c r="Z9" s="60"/>
      <c r="AA9" s="60"/>
      <c r="AB9" s="60"/>
      <c r="AC9" s="60"/>
      <c r="AD9" s="60" t="s">
        <v>16</v>
      </c>
      <c r="AE9" s="60"/>
      <c r="AF9" s="60"/>
      <c r="AG9" s="60"/>
      <c r="AH9" s="60"/>
      <c r="AI9" s="60"/>
      <c r="AJ9" s="60"/>
      <c r="AK9" s="3"/>
      <c r="AL9" s="60" t="s">
        <v>17</v>
      </c>
      <c r="AM9" s="60"/>
      <c r="AN9" s="60"/>
      <c r="AO9" s="60"/>
      <c r="AP9" s="60"/>
      <c r="AQ9" s="60"/>
      <c r="AR9" s="60"/>
      <c r="AS9" s="60"/>
      <c r="AT9" s="60" t="s">
        <v>18</v>
      </c>
      <c r="AU9" s="60"/>
      <c r="AV9" s="60"/>
      <c r="AW9" s="60"/>
      <c r="AX9" s="60"/>
      <c r="AY9" s="60"/>
      <c r="AZ9" s="60"/>
      <c r="BA9" s="60"/>
      <c r="BB9" s="60" t="s">
        <v>19</v>
      </c>
      <c r="BC9" s="60"/>
      <c r="BD9" s="60"/>
      <c r="BE9" s="60"/>
      <c r="BF9" s="60"/>
      <c r="BG9" s="60"/>
      <c r="BH9" s="60"/>
      <c r="BI9" s="60"/>
      <c r="BJ9" s="3"/>
      <c r="BK9" s="3"/>
      <c r="BL9" s="61" t="s">
        <v>20</v>
      </c>
      <c r="BM9" s="62"/>
      <c r="BN9" s="52" t="s">
        <v>21</v>
      </c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3"/>
    </row>
    <row r="10" spans="1:78" ht="18.75" customHeight="1" x14ac:dyDescent="0.25">
      <c r="A10" s="2"/>
      <c r="B10" s="54" t="str">
        <f>データ!N6</f>
        <v>-</v>
      </c>
      <c r="C10" s="54"/>
      <c r="D10" s="54"/>
      <c r="E10" s="54"/>
      <c r="F10" s="54"/>
      <c r="G10" s="54"/>
      <c r="H10" s="54"/>
      <c r="I10" s="54" t="str">
        <f>データ!O6</f>
        <v>該当数値なし</v>
      </c>
      <c r="J10" s="54"/>
      <c r="K10" s="54"/>
      <c r="L10" s="54"/>
      <c r="M10" s="54"/>
      <c r="N10" s="54"/>
      <c r="O10" s="54"/>
      <c r="P10" s="54">
        <f>データ!P6</f>
        <v>0.02</v>
      </c>
      <c r="Q10" s="54"/>
      <c r="R10" s="54"/>
      <c r="S10" s="54"/>
      <c r="T10" s="54"/>
      <c r="U10" s="54"/>
      <c r="V10" s="54"/>
      <c r="W10" s="54">
        <f>データ!Q6</f>
        <v>100</v>
      </c>
      <c r="X10" s="54"/>
      <c r="Y10" s="54"/>
      <c r="Z10" s="54"/>
      <c r="AA10" s="54"/>
      <c r="AB10" s="54"/>
      <c r="AC10" s="54"/>
      <c r="AD10" s="55">
        <f>データ!R6</f>
        <v>3080</v>
      </c>
      <c r="AE10" s="55"/>
      <c r="AF10" s="55"/>
      <c r="AG10" s="55"/>
      <c r="AH10" s="55"/>
      <c r="AI10" s="55"/>
      <c r="AJ10" s="55"/>
      <c r="AK10" s="2"/>
      <c r="AL10" s="55">
        <f>データ!V6</f>
        <v>94</v>
      </c>
      <c r="AM10" s="55"/>
      <c r="AN10" s="55"/>
      <c r="AO10" s="55"/>
      <c r="AP10" s="55"/>
      <c r="AQ10" s="55"/>
      <c r="AR10" s="55"/>
      <c r="AS10" s="55"/>
      <c r="AT10" s="54">
        <f>データ!W6</f>
        <v>0.03</v>
      </c>
      <c r="AU10" s="54"/>
      <c r="AV10" s="54"/>
      <c r="AW10" s="54"/>
      <c r="AX10" s="54"/>
      <c r="AY10" s="54"/>
      <c r="AZ10" s="54"/>
      <c r="BA10" s="54"/>
      <c r="BB10" s="54">
        <f>データ!X6</f>
        <v>3133.33</v>
      </c>
      <c r="BC10" s="54"/>
      <c r="BD10" s="54"/>
      <c r="BE10" s="54"/>
      <c r="BF10" s="54"/>
      <c r="BG10" s="54"/>
      <c r="BH10" s="54"/>
      <c r="BI10" s="54"/>
      <c r="BJ10" s="2"/>
      <c r="BK10" s="2"/>
      <c r="BL10" s="56" t="s">
        <v>22</v>
      </c>
      <c r="BM10" s="57"/>
      <c r="BN10" s="45" t="s">
        <v>23</v>
      </c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6"/>
    </row>
    <row r="11" spans="1:78" ht="9.7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47" t="s">
        <v>24</v>
      </c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</row>
    <row r="12" spans="1:78" ht="9.75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</row>
    <row r="13" spans="1:78" ht="9.75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</row>
    <row r="14" spans="1:78" ht="13.5" customHeight="1" x14ac:dyDescent="0.25">
      <c r="A14" s="2"/>
      <c r="B14" s="49" t="s">
        <v>25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1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25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2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115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1"/>
    </row>
    <row r="17" spans="1:78" ht="13.5" customHeight="1" x14ac:dyDescent="0.2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1"/>
    </row>
    <row r="18" spans="1:78" ht="13.5" customHeight="1" x14ac:dyDescent="0.2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1"/>
    </row>
    <row r="19" spans="1:78" ht="13.5" customHeight="1" x14ac:dyDescent="0.2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1"/>
    </row>
    <row r="20" spans="1:78" ht="13.5" customHeight="1" x14ac:dyDescent="0.2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1"/>
    </row>
    <row r="21" spans="1:78" ht="13.5" customHeight="1" x14ac:dyDescent="0.2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1"/>
    </row>
    <row r="22" spans="1:78" ht="13.5" customHeight="1" x14ac:dyDescent="0.2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1"/>
    </row>
    <row r="23" spans="1:78" ht="13.5" customHeight="1" x14ac:dyDescent="0.2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1"/>
    </row>
    <row r="24" spans="1:78" ht="13.5" customHeight="1" x14ac:dyDescent="0.2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1"/>
    </row>
    <row r="25" spans="1:78" ht="13.5" customHeight="1" x14ac:dyDescent="0.2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1"/>
    </row>
    <row r="26" spans="1:78" ht="13.5" customHeight="1" x14ac:dyDescent="0.2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1"/>
    </row>
    <row r="27" spans="1:78" ht="13.5" customHeight="1" x14ac:dyDescent="0.2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1"/>
    </row>
    <row r="28" spans="1:78" ht="13.5" customHeight="1" x14ac:dyDescent="0.2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1"/>
    </row>
    <row r="29" spans="1:78" ht="13.5" customHeight="1" x14ac:dyDescent="0.2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1"/>
    </row>
    <row r="30" spans="1:78" ht="13.5" customHeight="1" x14ac:dyDescent="0.2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1"/>
    </row>
    <row r="31" spans="1:78" ht="13.5" customHeight="1" x14ac:dyDescent="0.2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1"/>
    </row>
    <row r="32" spans="1:78" ht="13.5" customHeight="1" x14ac:dyDescent="0.2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1"/>
    </row>
    <row r="33" spans="1:78" ht="13.5" customHeight="1" x14ac:dyDescent="0.2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1"/>
    </row>
    <row r="34" spans="1:78" ht="13.5" customHeight="1" x14ac:dyDescent="0.2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1"/>
    </row>
    <row r="35" spans="1:78" ht="13.5" customHeight="1" x14ac:dyDescent="0.2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1"/>
    </row>
    <row r="36" spans="1:78" ht="13.5" customHeight="1" x14ac:dyDescent="0.2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1"/>
    </row>
    <row r="37" spans="1:78" ht="13.5" customHeight="1" x14ac:dyDescent="0.2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1"/>
    </row>
    <row r="38" spans="1:78" ht="13.5" customHeight="1" x14ac:dyDescent="0.2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1"/>
    </row>
    <row r="39" spans="1:78" ht="13.5" customHeight="1" x14ac:dyDescent="0.2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1"/>
    </row>
    <row r="40" spans="1:78" ht="13.5" customHeight="1" x14ac:dyDescent="0.2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1"/>
    </row>
    <row r="41" spans="1:78" ht="13.5" customHeight="1" x14ac:dyDescent="0.2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1"/>
    </row>
    <row r="42" spans="1:78" ht="13.5" customHeight="1" x14ac:dyDescent="0.2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1"/>
    </row>
    <row r="43" spans="1:78" ht="13.5" customHeight="1" x14ac:dyDescent="0.2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1"/>
    </row>
    <row r="44" spans="1:78" ht="13.5" customHeight="1" x14ac:dyDescent="0.2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2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4"/>
    </row>
    <row r="45" spans="1:78" ht="13.5" customHeight="1" x14ac:dyDescent="0.2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2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2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116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2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2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2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2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2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2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2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2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2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2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2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2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25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25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2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2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2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2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2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117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2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2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2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2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2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2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2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2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2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2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2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2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2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2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2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 x14ac:dyDescent="0.2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25">
      <c r="C83" s="44" t="s">
        <v>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x14ac:dyDescent="0.25">
      <c r="C84" s="2"/>
    </row>
    <row r="85" spans="1:78" hidden="1" x14ac:dyDescent="0.2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25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【1,496.36】</v>
      </c>
      <c r="I86" s="12" t="str">
        <f>データ!CA6</f>
        <v>【35.16】</v>
      </c>
      <c r="J86" s="12" t="str">
        <f>データ!CL6</f>
        <v>【534.98】</v>
      </c>
      <c r="K86" s="12" t="str">
        <f>データ!CW6</f>
        <v>【33.84】</v>
      </c>
      <c r="L86" s="12" t="str">
        <f>データ!DH6</f>
        <v>【89.98】</v>
      </c>
      <c r="M86" s="12" t="s">
        <v>44</v>
      </c>
      <c r="N86" s="12" t="s">
        <v>44</v>
      </c>
      <c r="O86" s="12" t="str">
        <f>データ!EO6</f>
        <v>【0.00】</v>
      </c>
    </row>
  </sheetData>
  <sheetProtection algorithmName="SHA-512" hashValue="eVqk5vzRVhRObx94cCbSQs+9ggDkzW2/jj7rKTjS/uFuC7JWg57y69bjPqMYBYI6LyomqGJjZRhEgI8ukbCG9Q==" saltValue="7kvv4AHYnZT18ZTcA4WBFA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L45:BZ46"/>
    <mergeCell ref="BN9:BY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2.75" x14ac:dyDescent="0.25"/>
  <cols>
    <col min="2" max="144" width="11.86328125" customWidth="1"/>
  </cols>
  <sheetData>
    <row r="1" spans="1:145" x14ac:dyDescent="0.25">
      <c r="A1" t="s">
        <v>45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25">
      <c r="A2" s="14" t="s">
        <v>46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25">
      <c r="A3" s="14" t="s">
        <v>47</v>
      </c>
      <c r="B3" s="15" t="s">
        <v>48</v>
      </c>
      <c r="C3" s="15" t="s">
        <v>49</v>
      </c>
      <c r="D3" s="15" t="s">
        <v>50</v>
      </c>
      <c r="E3" s="15" t="s">
        <v>51</v>
      </c>
      <c r="F3" s="15" t="s">
        <v>52</v>
      </c>
      <c r="G3" s="15" t="s">
        <v>53</v>
      </c>
      <c r="H3" s="73" t="s">
        <v>54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55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28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5" x14ac:dyDescent="0.25">
      <c r="A4" s="14" t="s">
        <v>56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57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58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59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60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61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62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63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64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65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66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67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5" x14ac:dyDescent="0.25">
      <c r="A5" s="14" t="s">
        <v>68</v>
      </c>
      <c r="B5" s="17"/>
      <c r="C5" s="17"/>
      <c r="D5" s="17"/>
      <c r="E5" s="17"/>
      <c r="F5" s="17"/>
      <c r="G5" s="17"/>
      <c r="H5" s="18" t="s">
        <v>69</v>
      </c>
      <c r="I5" s="18" t="s">
        <v>70</v>
      </c>
      <c r="J5" s="18" t="s">
        <v>71</v>
      </c>
      <c r="K5" s="18" t="s">
        <v>72</v>
      </c>
      <c r="L5" s="18" t="s">
        <v>73</v>
      </c>
      <c r="M5" s="18" t="s">
        <v>5</v>
      </c>
      <c r="N5" s="18" t="s">
        <v>74</v>
      </c>
      <c r="O5" s="18" t="s">
        <v>75</v>
      </c>
      <c r="P5" s="18" t="s">
        <v>76</v>
      </c>
      <c r="Q5" s="18" t="s">
        <v>77</v>
      </c>
      <c r="R5" s="18" t="s">
        <v>78</v>
      </c>
      <c r="S5" s="18" t="s">
        <v>79</v>
      </c>
      <c r="T5" s="18" t="s">
        <v>80</v>
      </c>
      <c r="U5" s="18" t="s">
        <v>81</v>
      </c>
      <c r="V5" s="18" t="s">
        <v>82</v>
      </c>
      <c r="W5" s="18" t="s">
        <v>83</v>
      </c>
      <c r="X5" s="18" t="s">
        <v>84</v>
      </c>
      <c r="Y5" s="18" t="s">
        <v>85</v>
      </c>
      <c r="Z5" s="18" t="s">
        <v>86</v>
      </c>
      <c r="AA5" s="18" t="s">
        <v>87</v>
      </c>
      <c r="AB5" s="18" t="s">
        <v>88</v>
      </c>
      <c r="AC5" s="18" t="s">
        <v>89</v>
      </c>
      <c r="AD5" s="18" t="s">
        <v>90</v>
      </c>
      <c r="AE5" s="18" t="s">
        <v>91</v>
      </c>
      <c r="AF5" s="18" t="s">
        <v>92</v>
      </c>
      <c r="AG5" s="18" t="s">
        <v>93</v>
      </c>
      <c r="AH5" s="18" t="s">
        <v>94</v>
      </c>
      <c r="AI5" s="18" t="s">
        <v>31</v>
      </c>
      <c r="AJ5" s="18" t="s">
        <v>85</v>
      </c>
      <c r="AK5" s="18" t="s">
        <v>86</v>
      </c>
      <c r="AL5" s="18" t="s">
        <v>87</v>
      </c>
      <c r="AM5" s="18" t="s">
        <v>88</v>
      </c>
      <c r="AN5" s="18" t="s">
        <v>89</v>
      </c>
      <c r="AO5" s="18" t="s">
        <v>90</v>
      </c>
      <c r="AP5" s="18" t="s">
        <v>91</v>
      </c>
      <c r="AQ5" s="18" t="s">
        <v>92</v>
      </c>
      <c r="AR5" s="18" t="s">
        <v>93</v>
      </c>
      <c r="AS5" s="18" t="s">
        <v>94</v>
      </c>
      <c r="AT5" s="18" t="s">
        <v>95</v>
      </c>
      <c r="AU5" s="18" t="s">
        <v>85</v>
      </c>
      <c r="AV5" s="18" t="s">
        <v>86</v>
      </c>
      <c r="AW5" s="18" t="s">
        <v>87</v>
      </c>
      <c r="AX5" s="18" t="s">
        <v>88</v>
      </c>
      <c r="AY5" s="18" t="s">
        <v>89</v>
      </c>
      <c r="AZ5" s="18" t="s">
        <v>90</v>
      </c>
      <c r="BA5" s="18" t="s">
        <v>91</v>
      </c>
      <c r="BB5" s="18" t="s">
        <v>92</v>
      </c>
      <c r="BC5" s="18" t="s">
        <v>93</v>
      </c>
      <c r="BD5" s="18" t="s">
        <v>94</v>
      </c>
      <c r="BE5" s="18" t="s">
        <v>95</v>
      </c>
      <c r="BF5" s="18" t="s">
        <v>85</v>
      </c>
      <c r="BG5" s="18" t="s">
        <v>86</v>
      </c>
      <c r="BH5" s="18" t="s">
        <v>87</v>
      </c>
      <c r="BI5" s="18" t="s">
        <v>88</v>
      </c>
      <c r="BJ5" s="18" t="s">
        <v>89</v>
      </c>
      <c r="BK5" s="18" t="s">
        <v>90</v>
      </c>
      <c r="BL5" s="18" t="s">
        <v>91</v>
      </c>
      <c r="BM5" s="18" t="s">
        <v>92</v>
      </c>
      <c r="BN5" s="18" t="s">
        <v>93</v>
      </c>
      <c r="BO5" s="18" t="s">
        <v>94</v>
      </c>
      <c r="BP5" s="18" t="s">
        <v>95</v>
      </c>
      <c r="BQ5" s="18" t="s">
        <v>85</v>
      </c>
      <c r="BR5" s="18" t="s">
        <v>86</v>
      </c>
      <c r="BS5" s="18" t="s">
        <v>87</v>
      </c>
      <c r="BT5" s="18" t="s">
        <v>88</v>
      </c>
      <c r="BU5" s="18" t="s">
        <v>89</v>
      </c>
      <c r="BV5" s="18" t="s">
        <v>90</v>
      </c>
      <c r="BW5" s="18" t="s">
        <v>91</v>
      </c>
      <c r="BX5" s="18" t="s">
        <v>92</v>
      </c>
      <c r="BY5" s="18" t="s">
        <v>93</v>
      </c>
      <c r="BZ5" s="18" t="s">
        <v>94</v>
      </c>
      <c r="CA5" s="18" t="s">
        <v>95</v>
      </c>
      <c r="CB5" s="18" t="s">
        <v>85</v>
      </c>
      <c r="CC5" s="18" t="s">
        <v>86</v>
      </c>
      <c r="CD5" s="18" t="s">
        <v>87</v>
      </c>
      <c r="CE5" s="18" t="s">
        <v>88</v>
      </c>
      <c r="CF5" s="18" t="s">
        <v>89</v>
      </c>
      <c r="CG5" s="18" t="s">
        <v>90</v>
      </c>
      <c r="CH5" s="18" t="s">
        <v>91</v>
      </c>
      <c r="CI5" s="18" t="s">
        <v>92</v>
      </c>
      <c r="CJ5" s="18" t="s">
        <v>93</v>
      </c>
      <c r="CK5" s="18" t="s">
        <v>94</v>
      </c>
      <c r="CL5" s="18" t="s">
        <v>95</v>
      </c>
      <c r="CM5" s="18" t="s">
        <v>85</v>
      </c>
      <c r="CN5" s="18" t="s">
        <v>86</v>
      </c>
      <c r="CO5" s="18" t="s">
        <v>87</v>
      </c>
      <c r="CP5" s="18" t="s">
        <v>88</v>
      </c>
      <c r="CQ5" s="18" t="s">
        <v>89</v>
      </c>
      <c r="CR5" s="18" t="s">
        <v>90</v>
      </c>
      <c r="CS5" s="18" t="s">
        <v>91</v>
      </c>
      <c r="CT5" s="18" t="s">
        <v>92</v>
      </c>
      <c r="CU5" s="18" t="s">
        <v>93</v>
      </c>
      <c r="CV5" s="18" t="s">
        <v>94</v>
      </c>
      <c r="CW5" s="18" t="s">
        <v>95</v>
      </c>
      <c r="CX5" s="18" t="s">
        <v>85</v>
      </c>
      <c r="CY5" s="18" t="s">
        <v>86</v>
      </c>
      <c r="CZ5" s="18" t="s">
        <v>87</v>
      </c>
      <c r="DA5" s="18" t="s">
        <v>88</v>
      </c>
      <c r="DB5" s="18" t="s">
        <v>89</v>
      </c>
      <c r="DC5" s="18" t="s">
        <v>90</v>
      </c>
      <c r="DD5" s="18" t="s">
        <v>91</v>
      </c>
      <c r="DE5" s="18" t="s">
        <v>92</v>
      </c>
      <c r="DF5" s="18" t="s">
        <v>93</v>
      </c>
      <c r="DG5" s="18" t="s">
        <v>94</v>
      </c>
      <c r="DH5" s="18" t="s">
        <v>95</v>
      </c>
      <c r="DI5" s="18" t="s">
        <v>85</v>
      </c>
      <c r="DJ5" s="18" t="s">
        <v>86</v>
      </c>
      <c r="DK5" s="18" t="s">
        <v>87</v>
      </c>
      <c r="DL5" s="18" t="s">
        <v>88</v>
      </c>
      <c r="DM5" s="18" t="s">
        <v>89</v>
      </c>
      <c r="DN5" s="18" t="s">
        <v>90</v>
      </c>
      <c r="DO5" s="18" t="s">
        <v>91</v>
      </c>
      <c r="DP5" s="18" t="s">
        <v>92</v>
      </c>
      <c r="DQ5" s="18" t="s">
        <v>93</v>
      </c>
      <c r="DR5" s="18" t="s">
        <v>94</v>
      </c>
      <c r="DS5" s="18" t="s">
        <v>95</v>
      </c>
      <c r="DT5" s="18" t="s">
        <v>85</v>
      </c>
      <c r="DU5" s="18" t="s">
        <v>86</v>
      </c>
      <c r="DV5" s="18" t="s">
        <v>87</v>
      </c>
      <c r="DW5" s="18" t="s">
        <v>88</v>
      </c>
      <c r="DX5" s="18" t="s">
        <v>89</v>
      </c>
      <c r="DY5" s="18" t="s">
        <v>90</v>
      </c>
      <c r="DZ5" s="18" t="s">
        <v>91</v>
      </c>
      <c r="EA5" s="18" t="s">
        <v>92</v>
      </c>
      <c r="EB5" s="18" t="s">
        <v>93</v>
      </c>
      <c r="EC5" s="18" t="s">
        <v>94</v>
      </c>
      <c r="ED5" s="18" t="s">
        <v>95</v>
      </c>
      <c r="EE5" s="18" t="s">
        <v>85</v>
      </c>
      <c r="EF5" s="18" t="s">
        <v>86</v>
      </c>
      <c r="EG5" s="18" t="s">
        <v>87</v>
      </c>
      <c r="EH5" s="18" t="s">
        <v>88</v>
      </c>
      <c r="EI5" s="18" t="s">
        <v>89</v>
      </c>
      <c r="EJ5" s="18" t="s">
        <v>90</v>
      </c>
      <c r="EK5" s="18" t="s">
        <v>91</v>
      </c>
      <c r="EL5" s="18" t="s">
        <v>92</v>
      </c>
      <c r="EM5" s="18" t="s">
        <v>93</v>
      </c>
      <c r="EN5" s="18" t="s">
        <v>94</v>
      </c>
      <c r="EO5" s="18" t="s">
        <v>95</v>
      </c>
    </row>
    <row r="6" spans="1:145" s="22" customFormat="1" x14ac:dyDescent="0.25">
      <c r="A6" s="14" t="s">
        <v>96</v>
      </c>
      <c r="B6" s="19">
        <f>B7</f>
        <v>2022</v>
      </c>
      <c r="C6" s="19">
        <f t="shared" ref="C6:X6" si="3">C7</f>
        <v>162019</v>
      </c>
      <c r="D6" s="19">
        <f t="shared" si="3"/>
        <v>47</v>
      </c>
      <c r="E6" s="19">
        <f t="shared" si="3"/>
        <v>17</v>
      </c>
      <c r="F6" s="19">
        <f t="shared" si="3"/>
        <v>9</v>
      </c>
      <c r="G6" s="19">
        <f t="shared" si="3"/>
        <v>0</v>
      </c>
      <c r="H6" s="19" t="str">
        <f t="shared" si="3"/>
        <v>富山県　富山市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小規模集合排水処理</v>
      </c>
      <c r="L6" s="19" t="str">
        <f t="shared" si="3"/>
        <v>I2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0.02</v>
      </c>
      <c r="Q6" s="20">
        <f t="shared" si="3"/>
        <v>100</v>
      </c>
      <c r="R6" s="20">
        <f t="shared" si="3"/>
        <v>3080</v>
      </c>
      <c r="S6" s="20">
        <f t="shared" si="3"/>
        <v>409075</v>
      </c>
      <c r="T6" s="20">
        <f t="shared" si="3"/>
        <v>1241.7</v>
      </c>
      <c r="U6" s="20">
        <f t="shared" si="3"/>
        <v>329.45</v>
      </c>
      <c r="V6" s="20">
        <f t="shared" si="3"/>
        <v>94</v>
      </c>
      <c r="W6" s="20">
        <f t="shared" si="3"/>
        <v>0.03</v>
      </c>
      <c r="X6" s="20">
        <f t="shared" si="3"/>
        <v>3133.33</v>
      </c>
      <c r="Y6" s="21">
        <f>IF(Y7="",NA(),Y7)</f>
        <v>43.2</v>
      </c>
      <c r="Z6" s="21">
        <f t="shared" ref="Z6:AH6" si="4">IF(Z7="",NA(),Z7)</f>
        <v>42.56</v>
      </c>
      <c r="AA6" s="21">
        <f t="shared" si="4"/>
        <v>42.55</v>
      </c>
      <c r="AB6" s="21">
        <f t="shared" si="4"/>
        <v>41.16</v>
      </c>
      <c r="AC6" s="21">
        <f t="shared" si="4"/>
        <v>40.270000000000003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0">
        <f>IF(BF7="",NA(),BF7)</f>
        <v>0</v>
      </c>
      <c r="BG6" s="20">
        <f t="shared" ref="BG6:BO6" si="7">IF(BG7="",NA(),BG7)</f>
        <v>0</v>
      </c>
      <c r="BH6" s="20">
        <f t="shared" si="7"/>
        <v>0</v>
      </c>
      <c r="BI6" s="20">
        <f t="shared" si="7"/>
        <v>0</v>
      </c>
      <c r="BJ6" s="20">
        <f t="shared" si="7"/>
        <v>0</v>
      </c>
      <c r="BK6" s="21">
        <f t="shared" si="7"/>
        <v>1837.88</v>
      </c>
      <c r="BL6" s="21">
        <f t="shared" si="7"/>
        <v>1748.51</v>
      </c>
      <c r="BM6" s="21">
        <f t="shared" si="7"/>
        <v>1640.16</v>
      </c>
      <c r="BN6" s="21">
        <f t="shared" si="7"/>
        <v>1521.05</v>
      </c>
      <c r="BO6" s="21">
        <f t="shared" si="7"/>
        <v>1490.65</v>
      </c>
      <c r="BP6" s="20" t="str">
        <f>IF(BP7="","",IF(BP7="-","【-】","【"&amp;SUBSTITUTE(TEXT(BP7,"#,##0.00"),"-","△")&amp;"】"))</f>
        <v>【1,496.36】</v>
      </c>
      <c r="BQ6" s="21">
        <f>IF(BQ7="",NA(),BQ7)</f>
        <v>68.13</v>
      </c>
      <c r="BR6" s="21">
        <f t="shared" ref="BR6:BZ6" si="8">IF(BR7="",NA(),BR7)</f>
        <v>56.91</v>
      </c>
      <c r="BS6" s="21">
        <f t="shared" si="8"/>
        <v>53.13</v>
      </c>
      <c r="BT6" s="21">
        <f t="shared" si="8"/>
        <v>56.54</v>
      </c>
      <c r="BU6" s="21">
        <f t="shared" si="8"/>
        <v>60.82</v>
      </c>
      <c r="BV6" s="21">
        <f t="shared" si="8"/>
        <v>35.03</v>
      </c>
      <c r="BW6" s="21">
        <f t="shared" si="8"/>
        <v>34.99</v>
      </c>
      <c r="BX6" s="21">
        <f t="shared" si="8"/>
        <v>38.270000000000003</v>
      </c>
      <c r="BY6" s="21">
        <f t="shared" si="8"/>
        <v>37.520000000000003</v>
      </c>
      <c r="BZ6" s="21">
        <f t="shared" si="8"/>
        <v>34.96</v>
      </c>
      <c r="CA6" s="20" t="str">
        <f>IF(CA7="","",IF(CA7="-","【-】","【"&amp;SUBSTITUTE(TEXT(CA7,"#,##0.00"),"-","△")&amp;"】"))</f>
        <v>【35.16】</v>
      </c>
      <c r="CB6" s="21">
        <f>IF(CB7="",NA(),CB7)</f>
        <v>251.92</v>
      </c>
      <c r="CC6" s="21">
        <f t="shared" ref="CC6:CK6" si="9">IF(CC7="",NA(),CC7)</f>
        <v>296.08999999999997</v>
      </c>
      <c r="CD6" s="21">
        <f t="shared" si="9"/>
        <v>325.32</v>
      </c>
      <c r="CE6" s="21">
        <f t="shared" si="9"/>
        <v>307.52</v>
      </c>
      <c r="CF6" s="21">
        <f t="shared" si="9"/>
        <v>291.8</v>
      </c>
      <c r="CG6" s="21">
        <f t="shared" si="9"/>
        <v>525.22</v>
      </c>
      <c r="CH6" s="21">
        <f t="shared" si="9"/>
        <v>520.91999999999996</v>
      </c>
      <c r="CI6" s="21">
        <f t="shared" si="9"/>
        <v>486.77</v>
      </c>
      <c r="CJ6" s="21">
        <f t="shared" si="9"/>
        <v>502.1</v>
      </c>
      <c r="CK6" s="21">
        <f t="shared" si="9"/>
        <v>539.07000000000005</v>
      </c>
      <c r="CL6" s="20" t="str">
        <f>IF(CL7="","",IF(CL7="-","【-】","【"&amp;SUBSTITUTE(TEXT(CL7,"#,##0.00"),"-","△")&amp;"】"))</f>
        <v>【534.98】</v>
      </c>
      <c r="CM6" s="21">
        <f>IF(CM7="",NA(),CM7)</f>
        <v>58.14</v>
      </c>
      <c r="CN6" s="21">
        <f t="shared" ref="CN6:CV6" si="10">IF(CN7="",NA(),CN7)</f>
        <v>37.21</v>
      </c>
      <c r="CO6" s="21">
        <f t="shared" si="10"/>
        <v>39.53</v>
      </c>
      <c r="CP6" s="21">
        <f t="shared" si="10"/>
        <v>39.53</v>
      </c>
      <c r="CQ6" s="21">
        <f t="shared" si="10"/>
        <v>41.86</v>
      </c>
      <c r="CR6" s="21">
        <f t="shared" si="10"/>
        <v>35.340000000000003</v>
      </c>
      <c r="CS6" s="21">
        <f t="shared" si="10"/>
        <v>34.68</v>
      </c>
      <c r="CT6" s="21">
        <f t="shared" si="10"/>
        <v>34.700000000000003</v>
      </c>
      <c r="CU6" s="21">
        <f t="shared" si="10"/>
        <v>46.83</v>
      </c>
      <c r="CV6" s="21">
        <f t="shared" si="10"/>
        <v>33.74</v>
      </c>
      <c r="CW6" s="20" t="str">
        <f>IF(CW7="","",IF(CW7="-","【-】","【"&amp;SUBSTITUTE(TEXT(CW7,"#,##0.00"),"-","△")&amp;"】"))</f>
        <v>【33.84】</v>
      </c>
      <c r="CX6" s="21">
        <f>IF(CX7="",NA(),CX7)</f>
        <v>83.84</v>
      </c>
      <c r="CY6" s="21">
        <f t="shared" ref="CY6:DG6" si="11">IF(CY7="",NA(),CY7)</f>
        <v>85.57</v>
      </c>
      <c r="CZ6" s="21">
        <f t="shared" si="11"/>
        <v>83.84</v>
      </c>
      <c r="DA6" s="21">
        <f t="shared" si="11"/>
        <v>86.46</v>
      </c>
      <c r="DB6" s="21">
        <f t="shared" si="11"/>
        <v>84.04</v>
      </c>
      <c r="DC6" s="21">
        <f t="shared" si="11"/>
        <v>91.52</v>
      </c>
      <c r="DD6" s="21">
        <f t="shared" si="11"/>
        <v>90.33</v>
      </c>
      <c r="DE6" s="21">
        <f t="shared" si="11"/>
        <v>90.04</v>
      </c>
      <c r="DF6" s="21">
        <f t="shared" si="11"/>
        <v>90.58</v>
      </c>
      <c r="DG6" s="21">
        <f t="shared" si="11"/>
        <v>90.11</v>
      </c>
      <c r="DH6" s="20" t="str">
        <f>IF(DH7="","",IF(DH7="-","【-】","【"&amp;SUBSTITUTE(TEXT(DH7,"#,##0.00"),"-","△")&amp;"】"))</f>
        <v>【89.98】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0">
        <f t="shared" si="14"/>
        <v>0</v>
      </c>
      <c r="EK6" s="20">
        <f t="shared" si="14"/>
        <v>0</v>
      </c>
      <c r="EL6" s="20">
        <f t="shared" si="14"/>
        <v>0</v>
      </c>
      <c r="EM6" s="20">
        <f t="shared" si="14"/>
        <v>0</v>
      </c>
      <c r="EN6" s="20">
        <f t="shared" si="14"/>
        <v>0</v>
      </c>
      <c r="EO6" s="20" t="str">
        <f>IF(EO7="","",IF(EO7="-","【-】","【"&amp;SUBSTITUTE(TEXT(EO7,"#,##0.00"),"-","△")&amp;"】"))</f>
        <v>【0.00】</v>
      </c>
    </row>
    <row r="7" spans="1:145" s="22" customFormat="1" x14ac:dyDescent="0.25">
      <c r="A7" s="14"/>
      <c r="B7" s="23">
        <v>2022</v>
      </c>
      <c r="C7" s="23">
        <v>162019</v>
      </c>
      <c r="D7" s="23">
        <v>47</v>
      </c>
      <c r="E7" s="23">
        <v>17</v>
      </c>
      <c r="F7" s="23">
        <v>9</v>
      </c>
      <c r="G7" s="23">
        <v>0</v>
      </c>
      <c r="H7" s="23" t="s">
        <v>97</v>
      </c>
      <c r="I7" s="23" t="s">
        <v>98</v>
      </c>
      <c r="J7" s="23" t="s">
        <v>99</v>
      </c>
      <c r="K7" s="23" t="s">
        <v>100</v>
      </c>
      <c r="L7" s="23" t="s">
        <v>101</v>
      </c>
      <c r="M7" s="23" t="s">
        <v>102</v>
      </c>
      <c r="N7" s="24" t="s">
        <v>103</v>
      </c>
      <c r="O7" s="24" t="s">
        <v>104</v>
      </c>
      <c r="P7" s="24">
        <v>0.02</v>
      </c>
      <c r="Q7" s="24">
        <v>100</v>
      </c>
      <c r="R7" s="24">
        <v>3080</v>
      </c>
      <c r="S7" s="24">
        <v>409075</v>
      </c>
      <c r="T7" s="24">
        <v>1241.7</v>
      </c>
      <c r="U7" s="24">
        <v>329.45</v>
      </c>
      <c r="V7" s="24">
        <v>94</v>
      </c>
      <c r="W7" s="24">
        <v>0.03</v>
      </c>
      <c r="X7" s="24">
        <v>3133.33</v>
      </c>
      <c r="Y7" s="24">
        <v>43.2</v>
      </c>
      <c r="Z7" s="24">
        <v>42.56</v>
      </c>
      <c r="AA7" s="24">
        <v>42.55</v>
      </c>
      <c r="AB7" s="24">
        <v>41.16</v>
      </c>
      <c r="AC7" s="24">
        <v>40.270000000000003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0</v>
      </c>
      <c r="BG7" s="24">
        <v>0</v>
      </c>
      <c r="BH7" s="24">
        <v>0</v>
      </c>
      <c r="BI7" s="24">
        <v>0</v>
      </c>
      <c r="BJ7" s="24">
        <v>0</v>
      </c>
      <c r="BK7" s="24">
        <v>1837.88</v>
      </c>
      <c r="BL7" s="24">
        <v>1748.51</v>
      </c>
      <c r="BM7" s="24">
        <v>1640.16</v>
      </c>
      <c r="BN7" s="24">
        <v>1521.05</v>
      </c>
      <c r="BO7" s="24">
        <v>1490.65</v>
      </c>
      <c r="BP7" s="24">
        <v>1496.36</v>
      </c>
      <c r="BQ7" s="24">
        <v>68.13</v>
      </c>
      <c r="BR7" s="24">
        <v>56.91</v>
      </c>
      <c r="BS7" s="24">
        <v>53.13</v>
      </c>
      <c r="BT7" s="24">
        <v>56.54</v>
      </c>
      <c r="BU7" s="24">
        <v>60.82</v>
      </c>
      <c r="BV7" s="24">
        <v>35.03</v>
      </c>
      <c r="BW7" s="24">
        <v>34.99</v>
      </c>
      <c r="BX7" s="24">
        <v>38.270000000000003</v>
      </c>
      <c r="BY7" s="24">
        <v>37.520000000000003</v>
      </c>
      <c r="BZ7" s="24">
        <v>34.96</v>
      </c>
      <c r="CA7" s="24">
        <v>35.159999999999997</v>
      </c>
      <c r="CB7" s="24">
        <v>251.92</v>
      </c>
      <c r="CC7" s="24">
        <v>296.08999999999997</v>
      </c>
      <c r="CD7" s="24">
        <v>325.32</v>
      </c>
      <c r="CE7" s="24">
        <v>307.52</v>
      </c>
      <c r="CF7" s="24">
        <v>291.8</v>
      </c>
      <c r="CG7" s="24">
        <v>525.22</v>
      </c>
      <c r="CH7" s="24">
        <v>520.91999999999996</v>
      </c>
      <c r="CI7" s="24">
        <v>486.77</v>
      </c>
      <c r="CJ7" s="24">
        <v>502.1</v>
      </c>
      <c r="CK7" s="24">
        <v>539.07000000000005</v>
      </c>
      <c r="CL7" s="24">
        <v>534.98</v>
      </c>
      <c r="CM7" s="24">
        <v>58.14</v>
      </c>
      <c r="CN7" s="24">
        <v>37.21</v>
      </c>
      <c r="CO7" s="24">
        <v>39.53</v>
      </c>
      <c r="CP7" s="24">
        <v>39.53</v>
      </c>
      <c r="CQ7" s="24">
        <v>41.86</v>
      </c>
      <c r="CR7" s="24">
        <v>35.340000000000003</v>
      </c>
      <c r="CS7" s="24">
        <v>34.68</v>
      </c>
      <c r="CT7" s="24">
        <v>34.700000000000003</v>
      </c>
      <c r="CU7" s="24">
        <v>46.83</v>
      </c>
      <c r="CV7" s="24">
        <v>33.74</v>
      </c>
      <c r="CW7" s="24">
        <v>33.840000000000003</v>
      </c>
      <c r="CX7" s="24">
        <v>83.84</v>
      </c>
      <c r="CY7" s="24">
        <v>85.57</v>
      </c>
      <c r="CZ7" s="24">
        <v>83.84</v>
      </c>
      <c r="DA7" s="24">
        <v>86.46</v>
      </c>
      <c r="DB7" s="24">
        <v>84.04</v>
      </c>
      <c r="DC7" s="24">
        <v>91.52</v>
      </c>
      <c r="DD7" s="24">
        <v>90.33</v>
      </c>
      <c r="DE7" s="24">
        <v>90.04</v>
      </c>
      <c r="DF7" s="24">
        <v>90.58</v>
      </c>
      <c r="DG7" s="24">
        <v>90.11</v>
      </c>
      <c r="DH7" s="24">
        <v>89.98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</v>
      </c>
      <c r="EK7" s="24">
        <v>0</v>
      </c>
      <c r="EL7" s="24">
        <v>0</v>
      </c>
      <c r="EM7" s="24">
        <v>0</v>
      </c>
      <c r="EN7" s="24">
        <v>0</v>
      </c>
      <c r="EO7" s="24">
        <v>0</v>
      </c>
    </row>
    <row r="8" spans="1:145" x14ac:dyDescent="0.2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25">
      <c r="A9" s="26"/>
      <c r="B9" s="26" t="s">
        <v>105</v>
      </c>
      <c r="C9" s="26" t="s">
        <v>106</v>
      </c>
      <c r="D9" s="26" t="s">
        <v>107</v>
      </c>
      <c r="E9" s="26" t="s">
        <v>108</v>
      </c>
      <c r="F9" s="26" t="s">
        <v>109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25">
      <c r="A10" s="26" t="s">
        <v>48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5" x14ac:dyDescent="0.25">
      <c r="B11">
        <v>4</v>
      </c>
      <c r="C11">
        <v>3</v>
      </c>
      <c r="D11">
        <v>2</v>
      </c>
      <c r="E11">
        <v>1</v>
      </c>
      <c r="F11">
        <v>0</v>
      </c>
      <c r="G11" t="s">
        <v>110</v>
      </c>
    </row>
    <row r="12" spans="1:145" x14ac:dyDescent="0.25">
      <c r="B12">
        <v>1</v>
      </c>
      <c r="C12">
        <v>1</v>
      </c>
      <c r="D12">
        <v>2</v>
      </c>
      <c r="E12">
        <v>3</v>
      </c>
      <c r="F12">
        <v>4</v>
      </c>
      <c r="G12" t="s">
        <v>111</v>
      </c>
    </row>
    <row r="13" spans="1:145" x14ac:dyDescent="0.25">
      <c r="B13" t="s">
        <v>112</v>
      </c>
      <c r="C13" t="s">
        <v>113</v>
      </c>
      <c r="D13" t="s">
        <v>113</v>
      </c>
      <c r="E13" t="s">
        <v>113</v>
      </c>
      <c r="F13" t="s">
        <v>113</v>
      </c>
      <c r="G13" t="s">
        <v>114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水島　誠</cp:lastModifiedBy>
  <dcterms:created xsi:type="dcterms:W3CDTF">2023-12-12T02:58:48Z</dcterms:created>
  <dcterms:modified xsi:type="dcterms:W3CDTF">2024-01-19T01:45:49Z</dcterms:modified>
  <cp:category/>
</cp:coreProperties>
</file>