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41\財務係$\財務係共有\11.照会関係\令和05年度\【R060125締切】公営企業に係る経営比較分析表（令和4年度決算）の分析等について\回答\01水道\"/>
    </mc:Choice>
  </mc:AlternateContent>
  <workbookProtection workbookAlgorithmName="SHA-512" workbookHashValue="nyx/WvQSzNkbfGx6KVqxjVF3MMViDKCOeDCfCXVoCoX9tdUYD4G7fUkUQGtwwb3EJHZ/ResfdUZRwyRasFQVSQ==" workbookSaltValue="arsNoZq8734fI3sE1QWs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<sst xmlns="http://schemas.openxmlformats.org/spreadsheetml/2006/main" count="228" uniqueCount="114">
  <si>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</si>
  <si>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</si>
  <si>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</si>
  <si>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</si>
  <si>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</si>
  <si>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</si>
  <si>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</si>
  <si>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</si>
  <si>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</si>
  <si>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</si>
  <si>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</si>
  <si>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</si>
  <si>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</si>
  <si>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</si>
  <si>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</si>
  <si>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</si>
  <si>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</si>
  <si>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</si>
  <si>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</si>
  <si>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</si>
  <si>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</si>
  <si>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</si>
  <si>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</si>
  <si>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</si>
  <si>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</si>
  <si>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</si>
  <si>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</si>
  <si>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</si>
  <si>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</si>
  <si>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</si>
  <si>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</si>
  <si>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</si>
  <si>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</si>
  <si>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</si>
  <si>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</si>
  <si>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</si>
  <si>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</si>
  <si>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</si>
  <si>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</si>
  <si>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</si>
  <si>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</si>
  <si>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</si>
  <si>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</si>
  <si>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</si>
  <si>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</si>
  <si>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</si>
  <si>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</si>
  <si>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</si>
  <si>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</si>
  <si>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</si>
  <si>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</si>
  <si>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</si>
  <si>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</si>
  <si>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</si>
  <si>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</si>
  <si>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</si>
  <si>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</si>
  <si>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</si>
  <si>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</si>
  <si>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</si>
  <si>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</si>
  <si>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</si>
  <si>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</si>
  <si>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</si>
  <si>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</si>
  <si>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</si>
  <si>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</si>
  <si>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</si>
  <si>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</si>
  <si>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</si>
  <si>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</si>
  <si>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</si>
  <si>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</si>
  <si>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</si>
  <si>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</si>
  <si>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</si>
  <si>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</si>
  <si>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</si>
  <si>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</si>
  <si>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</si>
  <si>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</si>
  <si>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</si>
  <si>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</si>
  <si>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</si>
  <si>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</si>
  <si>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</si>
  <si>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</si>
  <si>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</si>
  <si>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</si>
  <si>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</si>
  <si>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</si>
  <si>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</si>
  <si>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</si>
  <si>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</si>
  <si>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</si>
  <si>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</si>
  <si>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</si>
  <si>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</si>
  <si>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</si>
  <si>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</si>
  <si>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</si>
  <si>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</si>
  <si>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</si>
  <si>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</si>
  <si>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</si>
  <si>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</si>
  <si>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</si>
  <si>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</si>
  <si>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</si>
  <si>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</si>
  <si>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</si>
  <si>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・①有形固定資産減価償却率は年々上昇傾向にあり、全国・類似団体平均を上回っている。
・②管路経年化率は年々上昇傾向にあり、全国・類似団体平均を上回っている。
・③管路更新率は、前年度と比べて0.18％改善したものの、大口径の基幹管路更新事業に集中的に取り組んだことで、全国平均を下回っている。計画的かつ効率的に管路更新事業を推進していく必要がある。</t>
    <rPh sb="100" eb="102">
      <t>カイゼン</t>
    </rPh>
    <rPh sb="134" eb="136">
      <t>ゼンコク</t>
    </rPh>
    <rPh sb="136" eb="138">
      <t>ヘイキン</t>
    </rPh>
    <rPh sb="139" eb="141">
      <t>シタマワ</t>
    </rPh>
    <phoneticPr fontId="4"/>
  </si>
  <si>
    <t xml:space="preserve">・経常収支比率、流動比率及び料金回収率はともに100％を超え、概ね健全な経営状況にあると言える。しかし、今後は人口減少に伴い水需要が大きく減少する一方で、老朽施設の更新需要が増大するなど経営環境はますます厳しくなることから、事業の効率化に一層努めるとともに強靭な水道の構築を目指していかなければならない。
・今後も効率的な事業運営に努める中、施設の統合やダウンサイジング、長寿命化を図ることで更新費用の抑制に努めるとともに、広域連携や官民連携の推進による経営基盤の強化を視野に入れた中長期視点に立った健全経営に取り組む必要がある。
</t>
    <phoneticPr fontId="4"/>
  </si>
  <si>
    <t>・①経常収支比率は黒字を示す100％を上回っており、②累積欠損金も発生しておらず健全な経営状況にあると言える。今後も業務効率化を図る中、健全な経営に努めていきたい。
・③流動比率は300％を上回っており、１年以内の短期債務に対する支払い能力が十分あると言える。
・④企業債残高対給水収益比率は全国・類似団体平均を下回っている。
・⑤料金回収率は100％を上回っており、適切な料金収入による健全な経営であると言える。
・⑥給水原価は全国平均より低いが、類似団体平均を上回っている。大規模修繕によって経常費用が押し上げられたことが要因として考えられる。
・⑦施設利用率は全国・類似団体平均に比べ低い水準であるが、人口減少などにより平均配水量が減少していることから、今後の水需要を適正に見極める中、施設規模の見直しや施設の統廃合を検討する必要がある。
・⑧有収率は、漏水調査に注力したことにより、対前年度及び全国・類似団体平均を上回っている。引き続き有収率の向上に努めていく。</t>
    <rPh sb="156" eb="158">
      <t>シタマワ</t>
    </rPh>
    <rPh sb="239" eb="242">
      <t>ダイキボ</t>
    </rPh>
    <rPh sb="242" eb="244">
      <t>シュウゼン</t>
    </rPh>
    <rPh sb="248" eb="250">
      <t>ケイジョウ</t>
    </rPh>
    <rPh sb="250" eb="252">
      <t>ヒヨウ</t>
    </rPh>
    <rPh sb="253" eb="254">
      <t>オ</t>
    </rPh>
    <rPh sb="255" eb="256">
      <t>ア</t>
    </rPh>
    <rPh sb="263" eb="265">
      <t>ヨウイン</t>
    </rPh>
    <rPh sb="268" eb="26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</si>
</sst>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0.56000000000000005</c:v>
                </c:pt>
                <c:pt idx="2">
                  <c:v>0.64</c:v>
                </c:pt>
                <c:pt idx="3">
                  <c:v>0.44</c:v>
                </c:pt>
                <c:pt idx="4">
                  <c:v>0.62</c:v>
                </c:pt>
              </c:numCache>
            </c:numRef>
          </c:val>
          <c:extLst>
            <c:ext xmlns:c16="http://schemas.microsoft.com/office/drawing/2014/chart" uri="{C3380CC4-5D6E-409C-BE32-E72D297353CC}">
              <c16:uniqueId val="{00000000-742A-49CD-9178-A6DDDE9618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c:v>
                </c:pt>
              </c:numCache>
            </c:numRef>
          </c:val>
          <c:smooth val="0"/>
          <c:extLst>
            <c:ext xmlns:c16="http://schemas.microsoft.com/office/drawing/2014/chart" uri="{C3380CC4-5D6E-409C-BE32-E72D297353CC}">
              <c16:uniqueId val="{00000001-742A-49CD-9178-A6DDDE9618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121.59</c:v>
                </c:pt>
                <c:pt idx="1">
                  <c:v>120.57</c:v>
                </c:pt>
                <c:pt idx="2">
                  <c:v>119.65</c:v>
                </c:pt>
                <c:pt idx="3">
                  <c:v>120.72</c:v>
                </c:pt>
                <c:pt idx="4">
                  <c:v>116.58</c:v>
                </c:pt>
              </c:numCache>
            </c:numRef>
          </c:val>
          <c:extLst>
            <c:ext xmlns:c16="http://schemas.microsoft.com/office/drawing/2014/chart" uri="{C3380CC4-5D6E-409C-BE32-E72D297353CC}">
              <c16:uniqueId val="{00000000-5A44-41F1-AE13-4FB2BB75D3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109.99</c:v>
                </c:pt>
              </c:numCache>
            </c:numRef>
          </c:val>
          <c:smooth val="0"/>
          <c:extLst>
            <c:ext xmlns:c16="http://schemas.microsoft.com/office/drawing/2014/chart" uri="{C3380CC4-5D6E-409C-BE32-E72D297353CC}">
              <c16:uniqueId val="{00000001-5A44-41F1-AE13-4FB2BB75D3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47.93</c:v>
                </c:pt>
                <c:pt idx="1">
                  <c:v>49.07</c:v>
                </c:pt>
                <c:pt idx="2">
                  <c:v>50.09</c:v>
                </c:pt>
                <c:pt idx="3">
                  <c:v>51.03</c:v>
                </c:pt>
                <c:pt idx="4">
                  <c:v>51.86</c:v>
                </c:pt>
              </c:numCache>
            </c:numRef>
          </c:val>
          <c:extLst>
            <c:ext xmlns:c16="http://schemas.microsoft.com/office/drawing/2014/chart" uri="{C3380CC4-5D6E-409C-BE32-E72D297353CC}">
              <c16:uniqueId val="{00000000-4F40-4EAB-9FE9-20768322BF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51.28</c:v>
                </c:pt>
              </c:numCache>
            </c:numRef>
          </c:val>
          <c:smooth val="0"/>
          <c:extLst>
            <c:ext xmlns:c16="http://schemas.microsoft.com/office/drawing/2014/chart" uri="{C3380CC4-5D6E-409C-BE32-E72D297353CC}">
              <c16:uniqueId val="{00000001-4F40-4EAB-9FE9-20768322BF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20.55</c:v>
                </c:pt>
                <c:pt idx="1">
                  <c:v>23.52</c:v>
                </c:pt>
                <c:pt idx="2">
                  <c:v>25.22</c:v>
                </c:pt>
                <c:pt idx="3">
                  <c:v>26.66</c:v>
                </c:pt>
                <c:pt idx="4">
                  <c:v>28.38</c:v>
                </c:pt>
              </c:numCache>
            </c:numRef>
          </c:val>
          <c:extLst>
            <c:ext xmlns:c16="http://schemas.microsoft.com/office/drawing/2014/chart" uri="{C3380CC4-5D6E-409C-BE32-E72D297353CC}">
              <c16:uniqueId val="{00000000-D224-4E6C-B019-02C09CB398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22.64</c:v>
                </c:pt>
              </c:numCache>
            </c:numRef>
          </c:val>
          <c:smooth val="0"/>
          <c:extLst>
            <c:ext xmlns:c16="http://schemas.microsoft.com/office/drawing/2014/chart" uri="{C3380CC4-5D6E-409C-BE32-E72D297353CC}">
              <c16:uniqueId val="{00000001-D224-4E6C-B019-02C09CB398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D-49CE-99DC-06F40160AC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formatCode="#,##0.00;&quot;△&quot;#,##0.00">
                  <c:v>0</c:v>
                </c:pt>
              </c:numCache>
            </c:numRef>
          </c:val>
          <c:smooth val="0"/>
          <c:extLst>
            <c:ext xmlns:c16="http://schemas.microsoft.com/office/drawing/2014/chart" uri="{C3380CC4-5D6E-409C-BE32-E72D297353CC}">
              <c16:uniqueId val="{00000001-4C4D-49CE-99DC-06F40160AC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263.27</c:v>
                </c:pt>
                <c:pt idx="1">
                  <c:v>281.92</c:v>
                </c:pt>
                <c:pt idx="2">
                  <c:v>248.37</c:v>
                </c:pt>
                <c:pt idx="3">
                  <c:v>266.85000000000002</c:v>
                </c:pt>
                <c:pt idx="4">
                  <c:v>303.33999999999997</c:v>
                </c:pt>
              </c:numCache>
            </c:numRef>
          </c:val>
          <c:extLst>
            <c:ext xmlns:c16="http://schemas.microsoft.com/office/drawing/2014/chart" uri="{C3380CC4-5D6E-409C-BE32-E72D297353CC}">
              <c16:uniqueId val="{00000000-3329-46EB-A2CD-33A331F758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364.24</c:v>
                </c:pt>
              </c:numCache>
            </c:numRef>
          </c:val>
          <c:smooth val="0"/>
          <c:extLst>
            <c:ext xmlns:c16="http://schemas.microsoft.com/office/drawing/2014/chart" uri="{C3380CC4-5D6E-409C-BE32-E72D297353CC}">
              <c16:uniqueId val="{00000001-3329-46EB-A2CD-33A331F758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262.83</c:v>
                </c:pt>
                <c:pt idx="1">
                  <c:v>255.23</c:v>
                </c:pt>
                <c:pt idx="2">
                  <c:v>243.25</c:v>
                </c:pt>
                <c:pt idx="3">
                  <c:v>230.95</c:v>
                </c:pt>
                <c:pt idx="4">
                  <c:v>232.35</c:v>
                </c:pt>
              </c:numCache>
            </c:numRef>
          </c:val>
          <c:extLst>
            <c:ext xmlns:c16="http://schemas.microsoft.com/office/drawing/2014/chart" uri="{C3380CC4-5D6E-409C-BE32-E72D297353CC}">
              <c16:uniqueId val="{00000000-A215-4AD3-8368-A37799AC2B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238.77</c:v>
                </c:pt>
              </c:numCache>
            </c:numRef>
          </c:val>
          <c:smooth val="0"/>
          <c:extLst>
            <c:ext xmlns:c16="http://schemas.microsoft.com/office/drawing/2014/chart" uri="{C3380CC4-5D6E-409C-BE32-E72D297353CC}">
              <c16:uniqueId val="{00000001-A215-4AD3-8368-A37799AC2B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115.48</c:v>
                </c:pt>
                <c:pt idx="1">
                  <c:v>114.87</c:v>
                </c:pt>
                <c:pt idx="2">
                  <c:v>113.81</c:v>
                </c:pt>
                <c:pt idx="3">
                  <c:v>117.27</c:v>
                </c:pt>
                <c:pt idx="4">
                  <c:v>111.56</c:v>
                </c:pt>
              </c:numCache>
            </c:numRef>
          </c:val>
          <c:extLst>
            <c:ext xmlns:c16="http://schemas.microsoft.com/office/drawing/2014/chart" uri="{C3380CC4-5D6E-409C-BE32-E72D297353CC}">
              <c16:uniqueId val="{00000000-F41E-44CD-ACF3-325424E5A0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98.85</c:v>
                </c:pt>
              </c:numCache>
            </c:numRef>
          </c:val>
          <c:smooth val="0"/>
          <c:extLst>
            <c:ext xmlns:c16="http://schemas.microsoft.com/office/drawing/2014/chart" uri="{C3380CC4-5D6E-409C-BE32-E72D297353CC}">
              <c16:uniqueId val="{00000001-F41E-44CD-ACF3-325424E5A0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163.81</c:v>
                </c:pt>
                <c:pt idx="1">
                  <c:v>164.65</c:v>
                </c:pt>
                <c:pt idx="2">
                  <c:v>162.6</c:v>
                </c:pt>
                <c:pt idx="3">
                  <c:v>160.84</c:v>
                </c:pt>
                <c:pt idx="4">
                  <c:v>169.11</c:v>
                </c:pt>
              </c:numCache>
            </c:numRef>
          </c:val>
          <c:extLst>
            <c:ext xmlns:c16="http://schemas.microsoft.com/office/drawing/2014/chart" uri="{C3380CC4-5D6E-409C-BE32-E72D297353CC}">
              <c16:uniqueId val="{00000000-81C4-4E84-96B3-721865D0E7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162.61000000000001</c:v>
                </c:pt>
              </c:numCache>
            </c:numRef>
          </c:val>
          <c:smooth val="0"/>
          <c:extLst>
            <c:ext xmlns:c16="http://schemas.microsoft.com/office/drawing/2014/chart" uri="{C3380CC4-5D6E-409C-BE32-E72D297353CC}">
              <c16:uniqueId val="{00000001-81C4-4E84-96B3-721865D0E7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56.37</c:v>
                </c:pt>
                <c:pt idx="1">
                  <c:v>56.21</c:v>
                </c:pt>
                <c:pt idx="2">
                  <c:v>57.82</c:v>
                </c:pt>
                <c:pt idx="3">
                  <c:v>56.72</c:v>
                </c:pt>
                <c:pt idx="4">
                  <c:v>55.95</c:v>
                </c:pt>
              </c:numCache>
            </c:numRef>
          </c:val>
          <c:extLst>
            <c:ext xmlns:c16="http://schemas.microsoft.com/office/drawing/2014/chart" uri="{C3380CC4-5D6E-409C-BE32-E72D297353CC}">
              <c16:uniqueId val="{00000000-3A81-4924-830E-B7AAD22B6F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61.81</c:v>
                </c:pt>
              </c:numCache>
            </c:numRef>
          </c:val>
          <c:smooth val="0"/>
          <c:extLst>
            <c:ext xmlns:c16="http://schemas.microsoft.com/office/drawing/2014/chart" uri="{C3380CC4-5D6E-409C-BE32-E72D297353CC}">
              <c16:uniqueId val="{00000001-3A81-4924-830E-B7AAD22B6F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90.21</c:v>
                </c:pt>
                <c:pt idx="1">
                  <c:v>90.1</c:v>
                </c:pt>
                <c:pt idx="2">
                  <c:v>89.65</c:v>
                </c:pt>
                <c:pt idx="3">
                  <c:v>91.36</c:v>
                </c:pt>
                <c:pt idx="4">
                  <c:v>91.74</c:v>
                </c:pt>
              </c:numCache>
            </c:numRef>
          </c:val>
          <c:extLst>
            <c:ext xmlns:c16="http://schemas.microsoft.com/office/drawing/2014/chart" uri="{C3380CC4-5D6E-409C-BE32-E72D297353CC}">
              <c16:uniqueId val="{00000000-3F2A-4438-9DEA-ABDE7A5AF7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89.24</c:v>
                </c:pt>
              </c:numCache>
            </c:numRef>
          </c:val>
          <c:smooth val="0"/>
          <c:extLst>
            <c:ext xmlns:c16="http://schemas.microsoft.com/office/drawing/2014/chart" uri="{C3380CC4-5D6E-409C-BE32-E72D297353CC}">
              <c16:uniqueId val="{00000001-3F2A-4438-9DEA-ABDE7A5AF7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高岡市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165714</v>
      </c>
      <c r="AM8" s="45"/>
      <c r="AN8" s="45"/>
      <c r="AO8" s="45"/>
      <c r="AP8" s="45"/>
      <c r="AQ8" s="45"/>
      <c r="AR8" s="45"/>
      <c r="AS8" s="45"/>
      <c r="AT8" s="46">
        <f>データ!$S$6</f>
        <v>209.58</v>
      </c>
      <c r="AU8" s="47"/>
      <c r="AV8" s="47"/>
      <c r="AW8" s="47"/>
      <c r="AX8" s="47"/>
      <c r="AY8" s="47"/>
      <c r="AZ8" s="47"/>
      <c r="BA8" s="47"/>
      <c r="BB8" s="48">
        <f>データ!$T$6</f>
        <v>790.7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76.47</v>
      </c>
      <c r="J10" s="47"/>
      <c r="K10" s="47"/>
      <c r="L10" s="47"/>
      <c r="M10" s="47"/>
      <c r="N10" s="47"/>
      <c r="O10" s="81"/>
      <c r="P10" s="48">
        <f>データ!$P$6</f>
        <v>90.71</v>
      </c>
      <c r="Q10" s="48"/>
      <c r="R10" s="48"/>
      <c r="S10" s="48"/>
      <c r="T10" s="48"/>
      <c r="U10" s="48"/>
      <c r="V10" s="48"/>
      <c r="W10" s="45">
        <f>データ!$Q$6</f>
        <v>3438</v>
      </c>
      <c r="X10" s="45"/>
      <c r="Y10" s="45"/>
      <c r="Z10" s="45"/>
      <c r="AA10" s="45"/>
      <c r="AB10" s="45"/>
      <c r="AC10" s="45"/>
      <c r="AD10" s="2"/>
      <c r="AE10" s="2"/>
      <c r="AF10" s="2"/>
      <c r="AG10" s="2"/>
      <c r="AH10" s="2"/>
      <c r="AI10" s="2"/>
      <c r="AJ10" s="2"/>
      <c r="AK10" s="2"/>
      <c r="AL10" s="45">
        <f>データ!$U$6</f>
        <v>149686</v>
      </c>
      <c r="AM10" s="45"/>
      <c r="AN10" s="45"/>
      <c r="AO10" s="45"/>
      <c r="AP10" s="45"/>
      <c r="AQ10" s="45"/>
      <c r="AR10" s="45"/>
      <c r="AS10" s="45"/>
      <c r="AT10" s="46">
        <f>データ!$V$6</f>
        <v>209.58</v>
      </c>
      <c r="AU10" s="47"/>
      <c r="AV10" s="47"/>
      <c r="AW10" s="47"/>
      <c r="AX10" s="47"/>
      <c r="AY10" s="47"/>
      <c r="AZ10" s="47"/>
      <c r="BA10" s="47"/>
      <c r="BB10" s="48">
        <f>データ!$W$6</f>
        <v>714.22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ddO5RPtAMt1V7fkot4NsVvQBe52R07cW4tk3zJnA0utGVnr2Ghou9Q9mWzhhI5jLJqJq92jlChJWar6325Xkw==" saltValue="mssxNJ7v6fWO2IyyOXXs2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162027</v>
      </c>
      <c r="D6" s="20">
        <f t="shared" si="3"/>
        <v>46</v>
      </c>
      <c r="E6" s="20">
        <f t="shared" si="3"/>
        <v>1</v>
      </c>
      <c r="F6" s="20">
        <f t="shared" si="3"/>
        <v>0</v>
      </c>
      <c r="G6" s="20">
        <f t="shared" si="3"/>
        <v>1</v>
      </c>
      <c r="H6" s="20" t="str">
        <f t="shared" si="3"/>
        <v>富山県　高岡市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76.47</v>
      </c>
      <c r="P6" s="21">
        <f t="shared" si="3"/>
        <v>90.71</v>
      </c>
      <c r="Q6" s="21">
        <f t="shared" si="3"/>
        <v>3438</v>
      </c>
      <c r="R6" s="21">
        <f t="shared" si="3"/>
        <v>165714</v>
      </c>
      <c r="S6" s="21">
        <f t="shared" si="3"/>
        <v>209.58</v>
      </c>
      <c r="T6" s="21">
        <f t="shared" si="3"/>
        <v>790.7</v>
      </c>
      <c r="U6" s="21">
        <f t="shared" si="3"/>
        <v>149686</v>
      </c>
      <c r="V6" s="21">
        <f t="shared" si="3"/>
        <v>209.58</v>
      </c>
      <c r="W6" s="21">
        <f t="shared" si="3"/>
        <v>714.22</v>
      </c>
      <c r="X6" s="22">
        <f>IF(X7="",NA(),X7)</f>
        <v>121.59</v>
      </c>
      <c r="Y6" s="22">
        <f t="shared" ref="Y6:AG6" si="4">IF(Y7="",NA(),Y7)</f>
        <v>120.57</v>
      </c>
      <c r="Z6" s="22">
        <f t="shared" si="4"/>
        <v>119.65</v>
      </c>
      <c r="AA6" s="22">
        <f t="shared" si="4"/>
        <v>120.72</v>
      </c>
      <c r="AB6" s="22">
        <f t="shared" si="4"/>
        <v>116.58</v>
      </c>
      <c r="AC6" s="22">
        <f t="shared" si="4"/>
        <v>112.62</v>
      </c>
      <c r="AD6" s="22">
        <f t="shared" si="4"/>
        <v>113.35</v>
      </c>
      <c r="AE6" s="22">
        <f t="shared" si="4"/>
        <v>112.36</v>
      </c>
      <c r="AF6" s="22">
        <f t="shared" si="4"/>
        <v>112.26</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1">
        <f t="shared" si="5"/>
        <v>0</v>
      </c>
      <c r="AS6" s="21" t="str">
        <f>IF(AS7="","",IF(AS7="-","【-】","【"&amp;SUBSTITUTE(TEXT(AS7,"#,##0.00"),"-","△")&amp;"】"))</f>
        <v>【1.34】</v>
      </c>
      <c r="AT6" s="22">
        <f>IF(AT7="",NA(),AT7)</f>
        <v>263.27</v>
      </c>
      <c r="AU6" s="22">
        <f t="shared" ref="AU6:BC6" si="6">IF(AU7="",NA(),AU7)</f>
        <v>281.92</v>
      </c>
      <c r="AV6" s="22">
        <f t="shared" si="6"/>
        <v>248.37</v>
      </c>
      <c r="AW6" s="22">
        <f t="shared" si="6"/>
        <v>266.85000000000002</v>
      </c>
      <c r="AX6" s="22">
        <f t="shared" si="6"/>
        <v>303.33999999999997</v>
      </c>
      <c r="AY6" s="22">
        <f t="shared" si="6"/>
        <v>318.89</v>
      </c>
      <c r="AZ6" s="22">
        <f t="shared" si="6"/>
        <v>309.10000000000002</v>
      </c>
      <c r="BA6" s="22">
        <f t="shared" si="6"/>
        <v>306.08</v>
      </c>
      <c r="BB6" s="22">
        <f t="shared" si="6"/>
        <v>306.14999999999998</v>
      </c>
      <c r="BC6" s="22">
        <f t="shared" si="6"/>
        <v>364.24</v>
      </c>
      <c r="BD6" s="21" t="str">
        <f>IF(BD7="","",IF(BD7="-","【-】","【"&amp;SUBSTITUTE(TEXT(BD7,"#,##0.00"),"-","△")&amp;"】"))</f>
        <v>【252.29】</v>
      </c>
      <c r="BE6" s="22">
        <f>IF(BE7="",NA(),BE7)</f>
        <v>262.83</v>
      </c>
      <c r="BF6" s="22">
        <f t="shared" ref="BF6:BN6" si="7">IF(BF7="",NA(),BF7)</f>
        <v>255.23</v>
      </c>
      <c r="BG6" s="22">
        <f t="shared" si="7"/>
        <v>243.25</v>
      </c>
      <c r="BH6" s="22">
        <f t="shared" si="7"/>
        <v>230.95</v>
      </c>
      <c r="BI6" s="22">
        <f t="shared" si="7"/>
        <v>232.35</v>
      </c>
      <c r="BJ6" s="22">
        <f t="shared" si="7"/>
        <v>290.07</v>
      </c>
      <c r="BK6" s="22">
        <f t="shared" si="7"/>
        <v>290.42</v>
      </c>
      <c r="BL6" s="22">
        <f t="shared" si="7"/>
        <v>294.66000000000003</v>
      </c>
      <c r="BM6" s="22">
        <f t="shared" si="7"/>
        <v>285.27</v>
      </c>
      <c r="BN6" s="22">
        <f t="shared" si="7"/>
        <v>238.77</v>
      </c>
      <c r="BO6" s="21" t="str">
        <f>IF(BO7="","",IF(BO7="-","【-】","【"&amp;SUBSTITUTE(TEXT(BO7,"#,##0.00"),"-","△")&amp;"】"))</f>
        <v>【268.07】</v>
      </c>
      <c r="BP6" s="22">
        <f>IF(BP7="",NA(),BP7)</f>
        <v>115.48</v>
      </c>
      <c r="BQ6" s="22">
        <f t="shared" ref="BQ6:BY6" si="8">IF(BQ7="",NA(),BQ7)</f>
        <v>114.87</v>
      </c>
      <c r="BR6" s="22">
        <f t="shared" si="8"/>
        <v>113.81</v>
      </c>
      <c r="BS6" s="22">
        <f t="shared" si="8"/>
        <v>117.27</v>
      </c>
      <c r="BT6" s="22">
        <f t="shared" si="8"/>
        <v>111.56</v>
      </c>
      <c r="BU6" s="22">
        <f t="shared" si="8"/>
        <v>104.84</v>
      </c>
      <c r="BV6" s="22">
        <f t="shared" si="8"/>
        <v>106.11</v>
      </c>
      <c r="BW6" s="22">
        <f t="shared" si="8"/>
        <v>103.75</v>
      </c>
      <c r="BX6" s="22">
        <f t="shared" si="8"/>
        <v>105.3</v>
      </c>
      <c r="BY6" s="22">
        <f t="shared" si="8"/>
        <v>98.85</v>
      </c>
      <c r="BZ6" s="21" t="str">
        <f>IF(BZ7="","",IF(BZ7="-","【-】","【"&amp;SUBSTITUTE(TEXT(BZ7,"#,##0.00"),"-","△")&amp;"】"))</f>
        <v>【97.47】</v>
      </c>
      <c r="CA6" s="22">
        <f>IF(CA7="",NA(),CA7)</f>
        <v>163.81</v>
      </c>
      <c r="CB6" s="22">
        <f t="shared" ref="CB6:CJ6" si="9">IF(CB7="",NA(),CB7)</f>
        <v>164.65</v>
      </c>
      <c r="CC6" s="22">
        <f t="shared" si="9"/>
        <v>162.6</v>
      </c>
      <c r="CD6" s="22">
        <f t="shared" si="9"/>
        <v>160.84</v>
      </c>
      <c r="CE6" s="22">
        <f t="shared" si="9"/>
        <v>169.11</v>
      </c>
      <c r="CF6" s="22">
        <f t="shared" si="9"/>
        <v>161.82</v>
      </c>
      <c r="CG6" s="22">
        <f t="shared" si="9"/>
        <v>161.03</v>
      </c>
      <c r="CH6" s="22">
        <f t="shared" si="9"/>
        <v>159.93</v>
      </c>
      <c r="CI6" s="22">
        <f t="shared" si="9"/>
        <v>162.77000000000001</v>
      </c>
      <c r="CJ6" s="22">
        <f t="shared" si="9"/>
        <v>162.61000000000001</v>
      </c>
      <c r="CK6" s="21" t="str">
        <f>IF(CK7="","",IF(CK7="-","【-】","【"&amp;SUBSTITUTE(TEXT(CK7,"#,##0.00"),"-","△")&amp;"】"))</f>
        <v>【174.75】</v>
      </c>
      <c r="CL6" s="22">
        <f>IF(CL7="",NA(),CL7)</f>
        <v>56.37</v>
      </c>
      <c r="CM6" s="22">
        <f t="shared" ref="CM6:CU6" si="10">IF(CM7="",NA(),CM7)</f>
        <v>56.21</v>
      </c>
      <c r="CN6" s="22">
        <f t="shared" si="10"/>
        <v>57.82</v>
      </c>
      <c r="CO6" s="22">
        <f t="shared" si="10"/>
        <v>56.72</v>
      </c>
      <c r="CP6" s="22">
        <f t="shared" si="10"/>
        <v>55.95</v>
      </c>
      <c r="CQ6" s="22">
        <f t="shared" si="10"/>
        <v>62.32</v>
      </c>
      <c r="CR6" s="22">
        <f t="shared" si="10"/>
        <v>61.71</v>
      </c>
      <c r="CS6" s="22">
        <f t="shared" si="10"/>
        <v>63.12</v>
      </c>
      <c r="CT6" s="22">
        <f t="shared" si="10"/>
        <v>62.57</v>
      </c>
      <c r="CU6" s="22">
        <f t="shared" si="10"/>
        <v>61.81</v>
      </c>
      <c r="CV6" s="21" t="str">
        <f>IF(CV7="","",IF(CV7="-","【-】","【"&amp;SUBSTITUTE(TEXT(CV7,"#,##0.00"),"-","△")&amp;"】"))</f>
        <v>【59.97】</v>
      </c>
      <c r="CW6" s="22">
        <f>IF(CW7="",NA(),CW7)</f>
        <v>90.21</v>
      </c>
      <c r="CX6" s="22">
        <f t="shared" ref="CX6:DF6" si="11">IF(CX7="",NA(),CX7)</f>
        <v>90.1</v>
      </c>
      <c r="CY6" s="22">
        <f t="shared" si="11"/>
        <v>89.65</v>
      </c>
      <c r="CZ6" s="22">
        <f t="shared" si="11"/>
        <v>91.36</v>
      </c>
      <c r="DA6" s="22">
        <f t="shared" si="11"/>
        <v>91.74</v>
      </c>
      <c r="DB6" s="22">
        <f t="shared" si="11"/>
        <v>90.19</v>
      </c>
      <c r="DC6" s="22">
        <f t="shared" si="11"/>
        <v>90.03</v>
      </c>
      <c r="DD6" s="22">
        <f t="shared" si="11"/>
        <v>90.09</v>
      </c>
      <c r="DE6" s="22">
        <f t="shared" si="11"/>
        <v>90.21</v>
      </c>
      <c r="DF6" s="22">
        <f t="shared" si="11"/>
        <v>89.24</v>
      </c>
      <c r="DG6" s="21" t="str">
        <f>IF(DG7="","",IF(DG7="-","【-】","【"&amp;SUBSTITUTE(TEXT(DG7,"#,##0.00"),"-","△")&amp;"】"))</f>
        <v>【89.76】</v>
      </c>
      <c r="DH6" s="22">
        <f>IF(DH7="",NA(),DH7)</f>
        <v>47.93</v>
      </c>
      <c r="DI6" s="22">
        <f t="shared" ref="DI6:DQ6" si="12">IF(DI7="",NA(),DI7)</f>
        <v>49.07</v>
      </c>
      <c r="DJ6" s="22">
        <f t="shared" si="12"/>
        <v>50.09</v>
      </c>
      <c r="DK6" s="22">
        <f t="shared" si="12"/>
        <v>51.03</v>
      </c>
      <c r="DL6" s="22">
        <f t="shared" si="12"/>
        <v>51.86</v>
      </c>
      <c r="DM6" s="22">
        <f t="shared" si="12"/>
        <v>48.86</v>
      </c>
      <c r="DN6" s="22">
        <f t="shared" si="12"/>
        <v>49.6</v>
      </c>
      <c r="DO6" s="22">
        <f t="shared" si="12"/>
        <v>50.31</v>
      </c>
      <c r="DP6" s="22">
        <f t="shared" si="12"/>
        <v>50.74</v>
      </c>
      <c r="DQ6" s="22">
        <f t="shared" si="12"/>
        <v>51.28</v>
      </c>
      <c r="DR6" s="21" t="str">
        <f>IF(DR7="","",IF(DR7="-","【-】","【"&amp;SUBSTITUTE(TEXT(DR7,"#,##0.00"),"-","△")&amp;"】"))</f>
        <v>【51.51】</v>
      </c>
      <c r="DS6" s="22">
        <f>IF(DS7="",NA(),DS7)</f>
        <v>20.55</v>
      </c>
      <c r="DT6" s="22">
        <f t="shared" ref="DT6:EB6" si="13">IF(DT7="",NA(),DT7)</f>
        <v>23.52</v>
      </c>
      <c r="DU6" s="22">
        <f t="shared" si="13"/>
        <v>25.22</v>
      </c>
      <c r="DV6" s="22">
        <f t="shared" si="13"/>
        <v>26.66</v>
      </c>
      <c r="DW6" s="22">
        <f t="shared" si="13"/>
        <v>28.38</v>
      </c>
      <c r="DX6" s="22">
        <f t="shared" si="13"/>
        <v>18.510000000000002</v>
      </c>
      <c r="DY6" s="22">
        <f t="shared" si="13"/>
        <v>20.49</v>
      </c>
      <c r="DZ6" s="22">
        <f t="shared" si="13"/>
        <v>21.34</v>
      </c>
      <c r="EA6" s="22">
        <f t="shared" si="13"/>
        <v>23.27</v>
      </c>
      <c r="EB6" s="22">
        <f t="shared" si="13"/>
        <v>22.64</v>
      </c>
      <c r="EC6" s="21" t="str">
        <f>IF(EC7="","",IF(EC7="-","【-】","【"&amp;SUBSTITUTE(TEXT(EC7,"#,##0.00"),"-","△")&amp;"】"))</f>
        <v>【23.75】</v>
      </c>
      <c r="ED6" s="22">
        <f>IF(ED7="",NA(),ED7)</f>
        <v>0.53</v>
      </c>
      <c r="EE6" s="22">
        <f t="shared" ref="EE6:EM6" si="14">IF(EE7="",NA(),EE7)</f>
        <v>0.56000000000000005</v>
      </c>
      <c r="EF6" s="22">
        <f t="shared" si="14"/>
        <v>0.64</v>
      </c>
      <c r="EG6" s="22">
        <f t="shared" si="14"/>
        <v>0.44</v>
      </c>
      <c r="EH6" s="22">
        <f t="shared" si="14"/>
        <v>0.62</v>
      </c>
      <c r="EI6" s="22">
        <f t="shared" si="14"/>
        <v>0.7</v>
      </c>
      <c r="EJ6" s="22">
        <f t="shared" si="14"/>
        <v>0.72</v>
      </c>
      <c r="EK6" s="22">
        <f t="shared" si="14"/>
        <v>0.69</v>
      </c>
      <c r="EL6" s="22">
        <f t="shared" si="14"/>
        <v>0.69</v>
      </c>
      <c r="EM6" s="22">
        <f t="shared" si="14"/>
        <v>0.6</v>
      </c>
      <c r="EN6" s="21" t="str">
        <f>IF(EN7="","",IF(EN7="-","【-】","【"&amp;SUBSTITUTE(TEXT(EN7,"#,##0.00"),"-","△")&amp;"】"))</f>
        <v>【0.67】</v>
      </c>
    </row>
    <row r="7" spans="1:144" s="23" customFormat="1" x14ac:dyDescent="0.15">
      <c r="A7" s="15"/>
      <c r="B7" s="24">
        <v>2022</v>
      </c>
      <c r="C7" s="24">
        <v>162027</v>
      </c>
      <c r="D7" s="24">
        <v>46</v>
      </c>
      <c r="E7" s="24">
        <v>1</v>
      </c>
      <c r="F7" s="24">
        <v>0</v>
      </c>
      <c r="G7" s="24">
        <v>1</v>
      </c>
      <c r="H7" s="24" t="s">
        <v>93</v>
      </c>
      <c r="I7" s="24" t="s">
        <v>94</v>
      </c>
      <c r="J7" s="24" t="s">
        <v>95</v>
      </c>
      <c r="K7" s="24" t="s">
        <v>96</v>
      </c>
      <c r="L7" s="24" t="s">
        <v>97</v>
      </c>
      <c r="M7" s="24" t="s">
        <v>98</v>
      </c>
      <c r="N7" s="25" t="s">
        <v>99</v>
      </c>
      <c r="O7" s="25">
        <v>76.47</v>
      </c>
      <c r="P7" s="25">
        <v>90.71</v>
      </c>
      <c r="Q7" s="25">
        <v>3438</v>
      </c>
      <c r="R7" s="25">
        <v>165714</v>
      </c>
      <c r="S7" s="25">
        <v>209.58</v>
      </c>
      <c r="T7" s="25">
        <v>790.7</v>
      </c>
      <c r="U7" s="25">
        <v>149686</v>
      </c>
      <c r="V7" s="25">
        <v>209.58</v>
      </c>
      <c r="W7" s="25">
        <v>714.22</v>
      </c>
      <c r="X7" s="25">
        <v>121.59</v>
      </c>
      <c r="Y7" s="25">
        <v>120.57</v>
      </c>
      <c r="Z7" s="25">
        <v>119.65</v>
      </c>
      <c r="AA7" s="25">
        <v>120.72</v>
      </c>
      <c r="AB7" s="25">
        <v>116.58</v>
      </c>
      <c r="AC7" s="25">
        <v>112.62</v>
      </c>
      <c r="AD7" s="25">
        <v>113.35</v>
      </c>
      <c r="AE7" s="25">
        <v>112.36</v>
      </c>
      <c r="AF7" s="25">
        <v>112.26</v>
      </c>
      <c r="AG7" s="25">
        <v>109.99</v>
      </c>
      <c r="AH7" s="25">
        <v>108.7</v>
      </c>
      <c r="AI7" s="25">
        <v>0</v>
      </c>
      <c r="AJ7" s="25">
        <v>0</v>
      </c>
      <c r="AK7" s="25">
        <v>0</v>
      </c>
      <c r="AL7" s="25">
        <v>0</v>
      </c>
      <c r="AM7" s="25">
        <v>0</v>
      </c>
      <c r="AN7" s="25">
        <v>0.75</v>
      </c>
      <c r="AO7" s="25">
        <v>0.51</v>
      </c>
      <c r="AP7" s="25">
        <v>0.28999999999999998</v>
      </c>
      <c r="AQ7" s="25">
        <v>0.25</v>
      </c>
      <c r="AR7" s="25">
        <v>0</v>
      </c>
      <c r="AS7" s="25">
        <v>1.34</v>
      </c>
      <c r="AT7" s="25">
        <v>263.27</v>
      </c>
      <c r="AU7" s="25">
        <v>281.92</v>
      </c>
      <c r="AV7" s="25">
        <v>248.37</v>
      </c>
      <c r="AW7" s="25">
        <v>266.85000000000002</v>
      </c>
      <c r="AX7" s="25">
        <v>303.33999999999997</v>
      </c>
      <c r="AY7" s="25">
        <v>318.89</v>
      </c>
      <c r="AZ7" s="25">
        <v>309.10000000000002</v>
      </c>
      <c r="BA7" s="25">
        <v>306.08</v>
      </c>
      <c r="BB7" s="25">
        <v>306.14999999999998</v>
      </c>
      <c r="BC7" s="25">
        <v>364.24</v>
      </c>
      <c r="BD7" s="25">
        <v>252.29</v>
      </c>
      <c r="BE7" s="25">
        <v>262.83</v>
      </c>
      <c r="BF7" s="25">
        <v>255.23</v>
      </c>
      <c r="BG7" s="25">
        <v>243.25</v>
      </c>
      <c r="BH7" s="25">
        <v>230.95</v>
      </c>
      <c r="BI7" s="25">
        <v>232.35</v>
      </c>
      <c r="BJ7" s="25">
        <v>290.07</v>
      </c>
      <c r="BK7" s="25">
        <v>290.42</v>
      </c>
      <c r="BL7" s="25">
        <v>294.66000000000003</v>
      </c>
      <c r="BM7" s="25">
        <v>285.27</v>
      </c>
      <c r="BN7" s="25">
        <v>238.77</v>
      </c>
      <c r="BO7" s="25">
        <v>268.07</v>
      </c>
      <c r="BP7" s="25">
        <v>115.48</v>
      </c>
      <c r="BQ7" s="25">
        <v>114.87</v>
      </c>
      <c r="BR7" s="25">
        <v>113.81</v>
      </c>
      <c r="BS7" s="25">
        <v>117.27</v>
      </c>
      <c r="BT7" s="25">
        <v>111.56</v>
      </c>
      <c r="BU7" s="25">
        <v>104.84</v>
      </c>
      <c r="BV7" s="25">
        <v>106.11</v>
      </c>
      <c r="BW7" s="25">
        <v>103.75</v>
      </c>
      <c r="BX7" s="25">
        <v>105.3</v>
      </c>
      <c r="BY7" s="25">
        <v>98.85</v>
      </c>
      <c r="BZ7" s="25">
        <v>97.47</v>
      </c>
      <c r="CA7" s="25">
        <v>163.81</v>
      </c>
      <c r="CB7" s="25">
        <v>164.65</v>
      </c>
      <c r="CC7" s="25">
        <v>162.6</v>
      </c>
      <c r="CD7" s="25">
        <v>160.84</v>
      </c>
      <c r="CE7" s="25">
        <v>169.11</v>
      </c>
      <c r="CF7" s="25">
        <v>161.82</v>
      </c>
      <c r="CG7" s="25">
        <v>161.03</v>
      </c>
      <c r="CH7" s="25">
        <v>159.93</v>
      </c>
      <c r="CI7" s="25">
        <v>162.77000000000001</v>
      </c>
      <c r="CJ7" s="25">
        <v>162.61000000000001</v>
      </c>
      <c r="CK7" s="25">
        <v>174.75</v>
      </c>
      <c r="CL7" s="25">
        <v>56.37</v>
      </c>
      <c r="CM7" s="25">
        <v>56.21</v>
      </c>
      <c r="CN7" s="25">
        <v>57.82</v>
      </c>
      <c r="CO7" s="25">
        <v>56.72</v>
      </c>
      <c r="CP7" s="25">
        <v>55.95</v>
      </c>
      <c r="CQ7" s="25">
        <v>62.32</v>
      </c>
      <c r="CR7" s="25">
        <v>61.71</v>
      </c>
      <c r="CS7" s="25">
        <v>63.12</v>
      </c>
      <c r="CT7" s="25">
        <v>62.57</v>
      </c>
      <c r="CU7" s="25">
        <v>61.81</v>
      </c>
      <c r="CV7" s="25">
        <v>59.97</v>
      </c>
      <c r="CW7" s="25">
        <v>90.21</v>
      </c>
      <c r="CX7" s="25">
        <v>90.1</v>
      </c>
      <c r="CY7" s="25">
        <v>89.65</v>
      </c>
      <c r="CZ7" s="25">
        <v>91.36</v>
      </c>
      <c r="DA7" s="25">
        <v>91.74</v>
      </c>
      <c r="DB7" s="25">
        <v>90.19</v>
      </c>
      <c r="DC7" s="25">
        <v>90.03</v>
      </c>
      <c r="DD7" s="25">
        <v>90.09</v>
      </c>
      <c r="DE7" s="25">
        <v>90.21</v>
      </c>
      <c r="DF7" s="25">
        <v>89.24</v>
      </c>
      <c r="DG7" s="25">
        <v>89.76</v>
      </c>
      <c r="DH7" s="25">
        <v>47.93</v>
      </c>
      <c r="DI7" s="25">
        <v>49.07</v>
      </c>
      <c r="DJ7" s="25">
        <v>50.09</v>
      </c>
      <c r="DK7" s="25">
        <v>51.03</v>
      </c>
      <c r="DL7" s="25">
        <v>51.86</v>
      </c>
      <c r="DM7" s="25">
        <v>48.86</v>
      </c>
      <c r="DN7" s="25">
        <v>49.6</v>
      </c>
      <c r="DO7" s="25">
        <v>50.31</v>
      </c>
      <c r="DP7" s="25">
        <v>50.74</v>
      </c>
      <c r="DQ7" s="25">
        <v>51.28</v>
      </c>
      <c r="DR7" s="25">
        <v>51.51</v>
      </c>
      <c r="DS7" s="25">
        <v>20.55</v>
      </c>
      <c r="DT7" s="25">
        <v>23.52</v>
      </c>
      <c r="DU7" s="25">
        <v>25.22</v>
      </c>
      <c r="DV7" s="25">
        <v>26.66</v>
      </c>
      <c r="DW7" s="25">
        <v>28.38</v>
      </c>
      <c r="DX7" s="25">
        <v>18.510000000000002</v>
      </c>
      <c r="DY7" s="25">
        <v>20.49</v>
      </c>
      <c r="DZ7" s="25">
        <v>21.34</v>
      </c>
      <c r="EA7" s="25">
        <v>23.27</v>
      </c>
      <c r="EB7" s="25">
        <v>22.64</v>
      </c>
      <c r="EC7" s="25">
        <v>23.75</v>
      </c>
      <c r="ED7" s="25">
        <v>0.53</v>
      </c>
      <c r="EE7" s="25">
        <v>0.56000000000000005</v>
      </c>
      <c r="EF7" s="25">
        <v>0.64</v>
      </c>
      <c r="EG7" s="25">
        <v>0.44</v>
      </c>
      <c r="EH7" s="25">
        <v>0.62</v>
      </c>
      <c r="EI7" s="25">
        <v>0.7</v>
      </c>
      <c r="EJ7" s="25">
        <v>0.72</v>
      </c>
      <c r="EK7" s="25">
        <v>0.69</v>
      </c>
      <c r="EL7" s="25">
        <v>0.69</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2024-01-23T00:36:47Z</cp:lastPrinted>
  <dcterms:created xsi:type="dcterms:W3CDTF">2023-12-05T00:52:53Z</dcterms:created>
  <dcterms:modified xsi:type="dcterms:W3CDTF">2024-01-23T02:36:56Z</dcterms:modified>
  <cp:category/>
</cp:coreProperties>
</file>