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5\R060116 公営企業に係る経営比較分析表の分析等について\03 市町村→県\02 高岡市\工業用水道\"/>
    </mc:Choice>
  </mc:AlternateContent>
  <xr:revisionPtr revIDLastSave="0" documentId="13_ncr:1_{45BBF606-8A54-4CCB-A13C-325E397B8B2E}" xr6:coauthVersionLast="36" xr6:coauthVersionMax="36" xr10:uidLastSave="{00000000-0000-0000-0000-000000000000}"/>
  <workbookProtection workbookAlgorithmName="SHA-512" workbookHashValue="UkBVVU8rBEt/SmT2odquEbAAxqLOg6lYCXSp/rhS/cIw6k5asSpRNZetmuUoJReIdn3nDqHg7Pw8awy0ML6hhQ==" workbookSaltValue="gF4cPAhMoIJYORgq2ekX8g==" workbookSpinCount="100000" lockStructure="1"/>
  <bookViews>
    <workbookView xWindow="0" yWindow="0" windowWidth="15360" windowHeight="76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2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DG90" i="4"/>
  <c r="CF90" i="4"/>
  <c r="AD90" i="4"/>
  <c r="C90" i="4"/>
  <c r="RA81" i="4"/>
  <c r="PZ81" i="4"/>
  <c r="OY81" i="4"/>
  <c r="MW81" i="4"/>
  <c r="JN81" i="4"/>
  <c r="IM81" i="4"/>
  <c r="HL81" i="4"/>
  <c r="EC81" i="4"/>
  <c r="CA81" i="4"/>
  <c r="AZ81" i="4"/>
  <c r="Y81" i="4"/>
  <c r="RA80" i="4"/>
  <c r="PZ80" i="4"/>
  <c r="NX80" i="4"/>
  <c r="MW80" i="4"/>
  <c r="KO80" i="4"/>
  <c r="JN80" i="4"/>
  <c r="IM80" i="4"/>
  <c r="GK80" i="4"/>
  <c r="DB80" i="4"/>
  <c r="CA80" i="4"/>
  <c r="AZ80" i="4"/>
  <c r="RA79" i="4"/>
  <c r="OY79" i="4"/>
  <c r="NX79" i="4"/>
  <c r="KO79" i="4"/>
  <c r="JN79" i="4"/>
  <c r="IM79" i="4"/>
  <c r="HL79" i="4"/>
  <c r="GK79" i="4"/>
  <c r="CA79" i="4"/>
  <c r="AZ79" i="4"/>
  <c r="Y79" i="4"/>
  <c r="RH56" i="4"/>
  <c r="QN56" i="4"/>
  <c r="OZ56" i="4"/>
  <c r="OF56" i="4"/>
  <c r="MN56" i="4"/>
  <c r="LT56" i="4"/>
  <c r="KZ56" i="4"/>
  <c r="JL56" i="4"/>
  <c r="GZ56" i="4"/>
  <c r="GF56" i="4"/>
  <c r="FL56" i="4"/>
  <c r="CZ56" i="4"/>
  <c r="BL56" i="4"/>
  <c r="AR56" i="4"/>
  <c r="X56" i="4"/>
  <c r="RH55" i="4"/>
  <c r="OZ55" i="4"/>
  <c r="OF55" i="4"/>
  <c r="MN55" i="4"/>
  <c r="LT55" i="4"/>
  <c r="JL55" i="4"/>
  <c r="GZ55" i="4"/>
  <c r="BL55" i="4"/>
  <c r="QN54" i="4"/>
  <c r="PT54" i="4"/>
  <c r="OZ54" i="4"/>
  <c r="KZ54" i="4"/>
  <c r="KF54" i="4"/>
  <c r="GZ54" i="4"/>
  <c r="GF54" i="4"/>
  <c r="FL54" i="4"/>
  <c r="CZ54" i="4"/>
  <c r="BL54" i="4"/>
  <c r="AR54" i="4"/>
  <c r="RH33" i="4"/>
  <c r="QN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QN32" i="4"/>
  <c r="OZ32" i="4"/>
  <c r="MN32" i="4"/>
  <c r="JL32" i="4"/>
  <c r="GZ32" i="4"/>
  <c r="BL32" i="4"/>
  <c r="QN31" i="4"/>
  <c r="PT31" i="4"/>
  <c r="OZ31" i="4"/>
  <c r="KZ31" i="4"/>
  <c r="KF31" i="4"/>
  <c r="GZ31" i="4"/>
  <c r="GF31" i="4"/>
  <c r="FL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M10" i="5" l="1"/>
  <c r="ER31" i="4"/>
  <c r="HT31" i="4"/>
  <c r="MN31" i="4"/>
  <c r="CZ32" i="4"/>
  <c r="KZ32" i="4"/>
  <c r="X54" i="4"/>
  <c r="ER54" i="4"/>
  <c r="HT54" i="4"/>
  <c r="MN54" i="4"/>
  <c r="CZ55" i="4"/>
  <c r="KZ55" i="4"/>
  <c r="ER56" i="4"/>
  <c r="HT56" i="4"/>
  <c r="PT56" i="4"/>
  <c r="MW79" i="4"/>
  <c r="Y80" i="4"/>
  <c r="EC80" i="4"/>
  <c r="OY80" i="4"/>
  <c r="GK81" i="4"/>
  <c r="KO81" i="4"/>
  <c r="W10" i="5"/>
  <c r="BO10" i="5"/>
  <c r="DG10" i="5"/>
  <c r="AU10" i="5"/>
  <c r="EE10" i="5"/>
  <c r="JL31" i="4"/>
  <c r="RH31" i="4"/>
  <c r="ER33" i="4"/>
  <c r="JL54" i="4"/>
  <c r="OF54" i="4"/>
  <c r="RH54" i="4"/>
  <c r="FL55" i="4"/>
  <c r="QN55" i="4"/>
  <c r="AG10" i="5"/>
  <c r="BY10" i="5"/>
  <c r="DQ10" i="5"/>
  <c r="OF31" i="4"/>
  <c r="FL32" i="4"/>
  <c r="HT33" i="4"/>
  <c r="PT33" i="4"/>
  <c r="X32" i="4"/>
  <c r="X55" i="4"/>
  <c r="CF56" i="4"/>
  <c r="KF56" i="4"/>
  <c r="EC79" i="4"/>
  <c r="HL80" i="4"/>
  <c r="DB81" i="4"/>
  <c r="NX81" i="4"/>
  <c r="AQ10" i="5"/>
  <c r="CI10" i="5"/>
  <c r="EA10" i="5"/>
  <c r="LT31" i="4"/>
  <c r="AR32" i="4"/>
  <c r="ER32" i="4"/>
  <c r="HT32" i="4"/>
  <c r="LT32" i="4"/>
  <c r="PT32" i="4"/>
  <c r="LT54" i="4"/>
  <c r="AR55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H11" i="5"/>
  <c r="AR11" i="5"/>
  <c r="BB11" i="5"/>
  <c r="BF11" i="5"/>
  <c r="BP11" i="5"/>
  <c r="BZ11" i="5"/>
  <c r="CJ11" i="5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<sst xmlns="http://schemas.openxmlformats.org/spreadsheetml/2006/main" count="262" uniqueCount="106">
  <si>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</si>
  <si>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</si>
  <si>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</si>
  <si>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</si>
  <si>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</si>
  <si>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</si>
  <si>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</si>
  <si>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</si>
  <si>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</si>
  <si>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</si>
  <si>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</si>
  <si>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</si>
  <si>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</si>
  <si>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</si>
  <si>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</si>
  <si>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</si>
  <si>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</si>
  <si>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</si>
  <si>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</si>
  <si>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</si>
  <si>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</si>
  <si>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</si>
  <si>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</si>
  <si>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</si>
  <si>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</si>
  <si>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</si>
  <si>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</si>
  <si>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</si>
  <si>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</si>
  <si>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</si>
  <si>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</si>
  <si>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</si>
  <si>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</si>
  <si>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</si>
  <si>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</si>
  <si>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</si>
  <si>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</si>
  <si>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</si>
  <si>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</si>
  <si>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</si>
  <si>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</si>
  <si>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</si>
  <si>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</si>
  <si>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</si>
  <si>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</si>
  <si>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</si>
  <si>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</si>
  <si>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</si>
  <si>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</si>
  <si>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</si>
  <si>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</si>
  <si>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</si>
  <si>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</si>
  <si>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</si>
  <si>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</si>
  <si>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</si>
  <si>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</si>
  <si>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</si>
  <si>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</si>
  <si>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</si>
  <si>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</si>
  <si>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</si>
  <si>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</si>
  <si>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</si>
  <si>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</si>
  <si>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</si>
  <si>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</si>
  <si>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</si>
  <si>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</si>
  <si>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</si>
  <si>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</si>
  <si>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</si>
  <si>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</si>
  <si>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</si>
  <si>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</si>
  <si>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</si>
  <si>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</si>
  <si>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</si>
  <si>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</si>
  <si>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</si>
  <si>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</si>
  <si>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</si>
  <si>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</si>
  <si>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</si>
  <si>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</si>
  <si>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</si>
  <si>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</si>
  <si>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162027</t>
  </si>
  <si>
    <t>46</t>
  </si>
  <si>
    <t>02</t>
  </si>
  <si>
    <t>0</t>
  </si>
  <si>
    <t>000</t>
  </si>
  <si>
    <t>富山県　高岡市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</si>
  <si>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</si>
  <si>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</si>
  <si>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</si>
  <si>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</si>
  <si>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</si>
  <si>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</si>
  <si>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</si>
  <si>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</si>
  <si>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</si>
  <si>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</si>
  <si>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・①有形固定資産減価償却率は、年々上昇傾向で推移しており、施設の老朽化が進行していることを示している。
・②管路更新率は、法定耐用年数を超えた管路は存在するが、更新に至っていない。今後、事業運営の在り方を踏まえて検討していく必要がある。</t>
    <phoneticPr fontId="5"/>
  </si>
  <si>
    <t>・①経常収支比率及び⑤料金回収率は、供給水量に変動がない一方、動力費などの費用が増加したことで、依然として100%を下回る状況にある。令和５年度４月より料金改定を実施しており、経営基盤の強化を図っていく。令和５、６年度は経過措置としており、令和７年度から改定後料金となる。
・②利益積立金を取り崩して累積欠損金に充当したことにより、累積欠損金比率は0となっている。
・③流動比率は一年以内の短期債務に対して十分な支払能力がある。
・④企業債残高対給水収益比率は企業債残高がなく良好な状況である。
・⑥給水原価が供給単価を上回っているが、令和５年４月の料金改定によって経過措置の終わる令和７年度以降は給水原価が供給単価を下回る見込みである。
・⑦施設利用率や⑧契約率は、供給先事業者における水のリサイクル化などにより、水需要が減少しており、全国・類似団体平均を下回っている。</t>
    <rPh sb="18" eb="20">
      <t>キョウキュウ</t>
    </rPh>
    <rPh sb="20" eb="22">
      <t>スイリョウ</t>
    </rPh>
    <rPh sb="23" eb="25">
      <t>ヘンドウ</t>
    </rPh>
    <rPh sb="28" eb="30">
      <t>イッポウ</t>
    </rPh>
    <rPh sb="40" eb="42">
      <t>ゾウカ</t>
    </rPh>
    <rPh sb="73" eb="74">
      <t>ガツ</t>
    </rPh>
    <rPh sb="78" eb="80">
      <t>カイテイ</t>
    </rPh>
    <rPh sb="81" eb="83">
      <t>ジッシ</t>
    </rPh>
    <rPh sb="102" eb="104">
      <t>レイワ</t>
    </rPh>
    <rPh sb="107" eb="109">
      <t>ネンド</t>
    </rPh>
    <rPh sb="110" eb="112">
      <t>ケイカ</t>
    </rPh>
    <rPh sb="112" eb="114">
      <t>ソチ</t>
    </rPh>
    <rPh sb="120" eb="122">
      <t>レイワ</t>
    </rPh>
    <rPh sb="123" eb="125">
      <t>ネンド</t>
    </rPh>
    <rPh sb="127" eb="129">
      <t>カイテイ</t>
    </rPh>
    <rPh sb="129" eb="130">
      <t>ゴ</t>
    </rPh>
    <rPh sb="130" eb="132">
      <t>リョウキン</t>
    </rPh>
    <rPh sb="268" eb="270">
      <t>レイワ</t>
    </rPh>
    <rPh sb="271" eb="272">
      <t>ネン</t>
    </rPh>
    <rPh sb="273" eb="274">
      <t>ガツ</t>
    </rPh>
    <rPh sb="275" eb="277">
      <t>リョウキン</t>
    </rPh>
    <rPh sb="277" eb="279">
      <t>カイテイ</t>
    </rPh>
    <rPh sb="283" eb="285">
      <t>ケイカ</t>
    </rPh>
    <rPh sb="285" eb="287">
      <t>ソチ</t>
    </rPh>
    <rPh sb="288" eb="289">
      <t>オ</t>
    </rPh>
    <rPh sb="291" eb="293">
      <t>レイワ</t>
    </rPh>
    <rPh sb="294" eb="295">
      <t>ネン</t>
    </rPh>
    <rPh sb="295" eb="296">
      <t>ド</t>
    </rPh>
    <rPh sb="296" eb="298">
      <t>イコウ</t>
    </rPh>
    <rPh sb="299" eb="301">
      <t>キュウスイ</t>
    </rPh>
    <rPh sb="301" eb="303">
      <t>ゲンカ</t>
    </rPh>
    <rPh sb="304" eb="306">
      <t>キョウキュウ</t>
    </rPh>
    <rPh sb="306" eb="308">
      <t>タンカ</t>
    </rPh>
    <rPh sb="309" eb="311">
      <t>シタマワ</t>
    </rPh>
    <phoneticPr fontId="5"/>
  </si>
  <si>
    <t>・経常収支比率や料金回収率が100％を下回っており、経営状況は健全であるとは言えない。収支不足については、利益積立金を取り崩し補填している状況である。令和５年度４月より料金の見直しを実施しており、経営基盤の強化を図っていくとともに、事業運営の在り方について検討していくことが必要である。</t>
    <rPh sb="81" eb="82">
      <t>ガツ</t>
    </rPh>
    <rPh sb="87" eb="89">
      <t>ミナオ</t>
    </rPh>
    <rPh sb="91" eb="93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</si>
</sst>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68.040000000000006</c:v>
                </c:pt>
                <c:pt idx="1">
                  <c:v>69.540000000000006</c:v>
                </c:pt>
                <c:pt idx="2">
                  <c:v>70.959999999999994</c:v>
                </c:pt>
                <c:pt idx="3">
                  <c:v>72.38</c:v>
                </c:pt>
                <c:pt idx="4">
                  <c:v>73.62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2-4D6D-BF2B-D8241213B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57.11</c:v>
                </c:pt>
                <c:pt idx="1">
                  <c:v>57.57</c:v>
                </c:pt>
                <c:pt idx="2">
                  <c:v>57.63</c:v>
                </c:pt>
                <c:pt idx="3">
                  <c:v>58.13</c:v>
                </c:pt>
                <c:pt idx="4">
                  <c:v>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2-4D6D-BF2B-D8241213B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</c:v>
                </c:pt>
                <c:pt idx="1">
                  <c:v>50.2</c:v>
                </c:pt>
                <c:pt idx="2">
                  <c:v>50.2</c:v>
                </c:pt>
                <c:pt idx="3">
                  <c:v>50.2</c:v>
                </c:pt>
                <c:pt idx="4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E-4502-A630-6145095F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51.87</c:v>
                </c:pt>
                <c:pt idx="1">
                  <c:v>52.33</c:v>
                </c:pt>
                <c:pt idx="2">
                  <c:v>52.35</c:v>
                </c:pt>
                <c:pt idx="3">
                  <c:v>53.69</c:v>
                </c:pt>
                <c:pt idx="4">
                  <c:v>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E-4502-A630-6145095F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6-400B-B309-7708595A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0.28000000000000003</c:v>
                </c:pt>
                <c:pt idx="1">
                  <c:v>0.77</c:v>
                </c:pt>
                <c:pt idx="2">
                  <c:v>0.24</c:v>
                </c:pt>
                <c:pt idx="3">
                  <c:v>0.22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6-400B-B309-7708595A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23879.23</c:v>
                </c:pt>
                <c:pt idx="1">
                  <c:v>26459.26</c:v>
                </c:pt>
                <c:pt idx="2">
                  <c:v>8076.11</c:v>
                </c:pt>
                <c:pt idx="3">
                  <c:v>12750.71</c:v>
                </c:pt>
                <c:pt idx="4">
                  <c:v>7434.38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0-493A-ADF7-1AE8A29A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655.75</c:v>
                </c:pt>
                <c:pt idx="1">
                  <c:v>578.19000000000005</c:v>
                </c:pt>
                <c:pt idx="2">
                  <c:v>638.35</c:v>
                </c:pt>
                <c:pt idx="3">
                  <c:v>521.36</c:v>
                </c:pt>
                <c:pt idx="4">
                  <c:v>549.66999999999996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0-493A-ADF7-1AE8A29A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1-44CC-A808-7872CB0C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193.85</c:v>
                </c:pt>
                <c:pt idx="1">
                  <c:v>204.31</c:v>
                </c:pt>
                <c:pt idx="2">
                  <c:v>214.2</c:v>
                </c:pt>
                <c:pt idx="3">
                  <c:v>242.32</c:v>
                </c:pt>
                <c:pt idx="4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1-44CC-A808-7872CB0C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86.24</c:v>
                </c:pt>
                <c:pt idx="1">
                  <c:v>86.41</c:v>
                </c:pt>
                <c:pt idx="2">
                  <c:v>80.84</c:v>
                </c:pt>
                <c:pt idx="3">
                  <c:v>80.94</c:v>
                </c:pt>
                <c:pt idx="4">
                  <c:v>72.16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959-A612-4B277864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105.06</c:v>
                </c:pt>
                <c:pt idx="1">
                  <c:v>106.98</c:v>
                </c:pt>
                <c:pt idx="2">
                  <c:v>103.06</c:v>
                </c:pt>
                <c:pt idx="3">
                  <c:v>100.74</c:v>
                </c:pt>
                <c:pt idx="4">
                  <c:v>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C-4959-A612-4B277864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4.99</c:v>
                </c:pt>
                <c:pt idx="1">
                  <c:v>4.71</c:v>
                </c:pt>
                <c:pt idx="2">
                  <c:v>5.32</c:v>
                </c:pt>
                <c:pt idx="3">
                  <c:v>5.31</c:v>
                </c:pt>
                <c:pt idx="4">
                  <c:v>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5-4B7F-ADA6-15C7DA7B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26.84</c:v>
                </c:pt>
                <c:pt idx="1">
                  <c:v>26.08</c:v>
                </c:pt>
                <c:pt idx="2">
                  <c:v>26.92</c:v>
                </c:pt>
                <c:pt idx="3">
                  <c:v>27.33</c:v>
                </c:pt>
                <c:pt idx="4">
                  <c:v>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5-4B7F-ADA6-15C7DA7B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30.73</c:v>
                </c:pt>
                <c:pt idx="1">
                  <c:v>31.97</c:v>
                </c:pt>
                <c:pt idx="2">
                  <c:v>31.78</c:v>
                </c:pt>
                <c:pt idx="3">
                  <c:v>27.65</c:v>
                </c:pt>
                <c:pt idx="4">
                  <c:v>27.39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1-4574-993A-9817DA98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40.89</c:v>
                </c:pt>
                <c:pt idx="1">
                  <c:v>41.59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1-4574-993A-9817DA98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26.17</c:v>
                </c:pt>
                <c:pt idx="1">
                  <c:v>30</c:v>
                </c:pt>
                <c:pt idx="2">
                  <c:v>26.17</c:v>
                </c:pt>
                <c:pt idx="3">
                  <c:v>26.17</c:v>
                </c:pt>
                <c:pt idx="4">
                  <c:v>26.17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705-B2E1-F17A6649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61.76</c:v>
                </c:pt>
                <c:pt idx="1">
                  <c:v>62.75</c:v>
                </c:pt>
                <c:pt idx="2">
                  <c:v>61.99</c:v>
                </c:pt>
                <c:pt idx="3">
                  <c:v>62.26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F-4705-B2E1-F17A6649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15.71</c:v>
                </c:pt>
                <c:pt idx="1">
                  <c:v>15.88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4-415D-9EDF-C0A99342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50.25</c:v>
                </c:pt>
                <c:pt idx="1">
                  <c:v>51.91</c:v>
                </c:pt>
                <c:pt idx="2">
                  <c:v>53.86</c:v>
                </c:pt>
                <c:pt idx="3">
                  <c:v>75.17</c:v>
                </c:pt>
                <c:pt idx="4">
                  <c:v>164.95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4-415D-9EDF-C0A99342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87.25</c:v>
                </c:pt>
                <c:pt idx="1">
                  <c:v>87.15</c:v>
                </c:pt>
                <c:pt idx="2">
                  <c:v>82.33</c:v>
                </c:pt>
                <c:pt idx="3">
                  <c:v>83.56</c:v>
                </c:pt>
                <c:pt idx="4">
                  <c:v>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2-458E-81BB-6208E128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117.47</c:v>
                </c:pt>
                <c:pt idx="2">
                  <c:v>115.38</c:v>
                </c:pt>
                <c:pt idx="3">
                  <c:v>113.53</c:v>
                </c:pt>
                <c:pt idx="4">
                  <c:v>111.03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2-458E-81BB-6208E128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10" zoomScaleNormal="10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富山県　高岡市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60000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16436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94.7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15700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87.25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87.15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82.33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83.56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73.72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15.71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15.88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23879.23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26459.26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8076.11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12750.71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7434.38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116.96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117.47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115.38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113.53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111.03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50.25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51.91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53.86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75.17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164.95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655.75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578.19000000000005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638.35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521.36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549.66999999999996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193.85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204.31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214.2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242.32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256.39999999999998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103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86.24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86.41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80.84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80.94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72.16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4.99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4.71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5.32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5.31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5.96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30.73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31.97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31.78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27.65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27.39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26.17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30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26.17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26.17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26.17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105.06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106.98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103.06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100.74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95.67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26.84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26.08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26.92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27.33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27.25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40.89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41.59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40.29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40.409999999999997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41.58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61.76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62.75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61.99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62.26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63.81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68.040000000000006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69.540000000000006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70.959999999999994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72.38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73.62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50.2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50.2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50.2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50.2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50.2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57.11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57.57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57.63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58.13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59.87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51.87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52.33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52.35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53.69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56.59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0.28000000000000003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0.77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0.24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0.22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0.24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2" t="s">
        <v>29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 t="s">
        <v>30</v>
      </c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 t="s">
        <v>31</v>
      </c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 t="s">
        <v>32</v>
      </c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 t="s">
        <v>33</v>
      </c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 t="s">
        <v>34</v>
      </c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 t="s">
        <v>35</v>
      </c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 t="s">
        <v>36</v>
      </c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 t="s">
        <v>29</v>
      </c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 t="s">
        <v>30</v>
      </c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 t="s">
        <v>31</v>
      </c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3" t="str">
        <f>データ!AD6</f>
        <v>【112.60】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【29.72】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【473.00】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【233.74】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【106.87】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【20.26】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WvsqIQHeMxlUmLNmWcYuMje92+RN77LZSf5MISKIBp2VXekNUaDIfaWZucRbQ6kpzh7oJ50FLDhH2+jozLCfyg==" saltValue="8VOE4l8xHMd3enoON0HU+A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87.25</v>
      </c>
      <c r="U6" s="35">
        <f>U7</f>
        <v>87.15</v>
      </c>
      <c r="V6" s="35">
        <f>V7</f>
        <v>82.33</v>
      </c>
      <c r="W6" s="35">
        <f>W7</f>
        <v>83.56</v>
      </c>
      <c r="X6" s="35">
        <f t="shared" si="3"/>
        <v>73.72</v>
      </c>
      <c r="Y6" s="35">
        <f t="shared" si="3"/>
        <v>116.96</v>
      </c>
      <c r="Z6" s="35">
        <f t="shared" si="3"/>
        <v>117.47</v>
      </c>
      <c r="AA6" s="35">
        <f t="shared" si="3"/>
        <v>115.38</v>
      </c>
      <c r="AB6" s="35">
        <f t="shared" si="3"/>
        <v>113.53</v>
      </c>
      <c r="AC6" s="35">
        <f t="shared" si="3"/>
        <v>111.03</v>
      </c>
      <c r="AD6" s="33" t="str">
        <f>IF(AD7="-","【-】","【"&amp;SUBSTITUTE(TEXT(AD7,"#,##0.00"),"-","△")&amp;"】")</f>
        <v>【112.60】</v>
      </c>
      <c r="AE6" s="35">
        <f t="shared" si="3"/>
        <v>15.71</v>
      </c>
      <c r="AF6" s="35">
        <f>AF7</f>
        <v>15.88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50.25</v>
      </c>
      <c r="AK6" s="35">
        <f t="shared" si="3"/>
        <v>51.91</v>
      </c>
      <c r="AL6" s="35">
        <f t="shared" si="3"/>
        <v>53.86</v>
      </c>
      <c r="AM6" s="35">
        <f t="shared" si="3"/>
        <v>75.17</v>
      </c>
      <c r="AN6" s="35">
        <f t="shared" si="3"/>
        <v>164.95</v>
      </c>
      <c r="AO6" s="33" t="str">
        <f>IF(AO7="-","【-】","【"&amp;SUBSTITUTE(TEXT(AO7,"#,##0.00"),"-","△")&amp;"】")</f>
        <v>【29.72】</v>
      </c>
      <c r="AP6" s="35">
        <f t="shared" si="3"/>
        <v>23879.23</v>
      </c>
      <c r="AQ6" s="35">
        <f>AQ7</f>
        <v>26459.26</v>
      </c>
      <c r="AR6" s="35">
        <f>AR7</f>
        <v>8076.11</v>
      </c>
      <c r="AS6" s="35">
        <f>AS7</f>
        <v>12750.71</v>
      </c>
      <c r="AT6" s="35">
        <f t="shared" si="3"/>
        <v>7434.38</v>
      </c>
      <c r="AU6" s="35">
        <f t="shared" si="3"/>
        <v>655.75</v>
      </c>
      <c r="AV6" s="35">
        <f t="shared" si="3"/>
        <v>578.19000000000005</v>
      </c>
      <c r="AW6" s="35">
        <f t="shared" si="3"/>
        <v>638.35</v>
      </c>
      <c r="AX6" s="35">
        <f t="shared" si="3"/>
        <v>521.36</v>
      </c>
      <c r="AY6" s="35">
        <f t="shared" si="3"/>
        <v>549.66999999999996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193.85</v>
      </c>
      <c r="BG6" s="35">
        <f t="shared" si="3"/>
        <v>204.31</v>
      </c>
      <c r="BH6" s="35">
        <f t="shared" si="3"/>
        <v>214.2</v>
      </c>
      <c r="BI6" s="35">
        <f t="shared" si="3"/>
        <v>242.32</v>
      </c>
      <c r="BJ6" s="35">
        <f t="shared" si="3"/>
        <v>256.39999999999998</v>
      </c>
      <c r="BK6" s="33" t="str">
        <f>IF(BK7="-","【-】","【"&amp;SUBSTITUTE(TEXT(BK7,"#,##0.00"),"-","△")&amp;"】")</f>
        <v>【233.74】</v>
      </c>
      <c r="BL6" s="35">
        <f t="shared" si="3"/>
        <v>86.24</v>
      </c>
      <c r="BM6" s="35">
        <f>BM7</f>
        <v>86.41</v>
      </c>
      <c r="BN6" s="35">
        <f>BN7</f>
        <v>80.84</v>
      </c>
      <c r="BO6" s="35">
        <f>BO7</f>
        <v>80.94</v>
      </c>
      <c r="BP6" s="35">
        <f t="shared" si="3"/>
        <v>72.16</v>
      </c>
      <c r="BQ6" s="35">
        <f t="shared" si="3"/>
        <v>105.06</v>
      </c>
      <c r="BR6" s="35">
        <f t="shared" si="3"/>
        <v>106.98</v>
      </c>
      <c r="BS6" s="35">
        <f t="shared" si="3"/>
        <v>103.06</v>
      </c>
      <c r="BT6" s="35">
        <f t="shared" si="3"/>
        <v>100.74</v>
      </c>
      <c r="BU6" s="35">
        <f t="shared" si="3"/>
        <v>95.67</v>
      </c>
      <c r="BV6" s="33" t="str">
        <f>IF(BV7="-","【-】","【"&amp;SUBSTITUTE(TEXT(BV7,"#,##0.00"),"-","△")&amp;"】")</f>
        <v>【106.87】</v>
      </c>
      <c r="BW6" s="35">
        <f t="shared" si="3"/>
        <v>4.99</v>
      </c>
      <c r="BX6" s="35">
        <f>BX7</f>
        <v>4.71</v>
      </c>
      <c r="BY6" s="35">
        <f>BY7</f>
        <v>5.32</v>
      </c>
      <c r="BZ6" s="35">
        <f>BZ7</f>
        <v>5.31</v>
      </c>
      <c r="CA6" s="35">
        <f t="shared" si="3"/>
        <v>5.96</v>
      </c>
      <c r="CB6" s="35">
        <f t="shared" si="3"/>
        <v>26.84</v>
      </c>
      <c r="CC6" s="35">
        <f t="shared" si="3"/>
        <v>26.08</v>
      </c>
      <c r="CD6" s="35">
        <f t="shared" si="3"/>
        <v>26.92</v>
      </c>
      <c r="CE6" s="35">
        <f t="shared" si="3"/>
        <v>27.33</v>
      </c>
      <c r="CF6" s="35">
        <f t="shared" ref="CF6" si="4">CF7</f>
        <v>27.25</v>
      </c>
      <c r="CG6" s="33" t="str">
        <f>IF(CG7="-","【-】","【"&amp;SUBSTITUTE(TEXT(CG7,"#,##0.00"),"-","△")&amp;"】")</f>
        <v>【20.26】</v>
      </c>
      <c r="CH6" s="35">
        <f t="shared" ref="CH6:CQ6" si="5">CH7</f>
        <v>30.73</v>
      </c>
      <c r="CI6" s="35">
        <f>CI7</f>
        <v>31.97</v>
      </c>
      <c r="CJ6" s="35">
        <f>CJ7</f>
        <v>31.78</v>
      </c>
      <c r="CK6" s="35">
        <f>CK7</f>
        <v>27.65</v>
      </c>
      <c r="CL6" s="35">
        <f t="shared" si="5"/>
        <v>27.39</v>
      </c>
      <c r="CM6" s="35">
        <f t="shared" si="5"/>
        <v>40.89</v>
      </c>
      <c r="CN6" s="35">
        <f t="shared" si="5"/>
        <v>41.59</v>
      </c>
      <c r="CO6" s="35">
        <f t="shared" si="5"/>
        <v>40.29</v>
      </c>
      <c r="CP6" s="35">
        <f t="shared" si="5"/>
        <v>40.409999999999997</v>
      </c>
      <c r="CQ6" s="35">
        <f t="shared" si="5"/>
        <v>41.58</v>
      </c>
      <c r="CR6" s="33" t="str">
        <f>IF(CR7="-","【-】","【"&amp;SUBSTITUTE(TEXT(CR7,"#,##0.00"),"-","△")&amp;"】")</f>
        <v>【53.19】</v>
      </c>
      <c r="CS6" s="35">
        <f t="shared" ref="CS6:DB6" si="6">CS7</f>
        <v>26.17</v>
      </c>
      <c r="CT6" s="35">
        <f>CT7</f>
        <v>30</v>
      </c>
      <c r="CU6" s="35">
        <f>CU7</f>
        <v>26.17</v>
      </c>
      <c r="CV6" s="35">
        <f>CV7</f>
        <v>26.17</v>
      </c>
      <c r="CW6" s="35">
        <f t="shared" si="6"/>
        <v>26.17</v>
      </c>
      <c r="CX6" s="35">
        <f t="shared" si="6"/>
        <v>61.76</v>
      </c>
      <c r="CY6" s="35">
        <f t="shared" si="6"/>
        <v>62.75</v>
      </c>
      <c r="CZ6" s="35">
        <f t="shared" si="6"/>
        <v>61.99</v>
      </c>
      <c r="DA6" s="35">
        <f t="shared" si="6"/>
        <v>62.26</v>
      </c>
      <c r="DB6" s="35">
        <f t="shared" si="6"/>
        <v>63.81</v>
      </c>
      <c r="DC6" s="33" t="str">
        <f>IF(DC7="-","【-】","【"&amp;SUBSTITUTE(TEXT(DC7,"#,##0.00"),"-","△")&amp;"】")</f>
        <v>【75.85】</v>
      </c>
      <c r="DD6" s="35">
        <f t="shared" ref="DD6:DM6" si="7">DD7</f>
        <v>68.040000000000006</v>
      </c>
      <c r="DE6" s="35">
        <f>DE7</f>
        <v>69.540000000000006</v>
      </c>
      <c r="DF6" s="35">
        <f>DF7</f>
        <v>70.959999999999994</v>
      </c>
      <c r="DG6" s="35">
        <f>DG7</f>
        <v>72.38</v>
      </c>
      <c r="DH6" s="35">
        <f t="shared" si="7"/>
        <v>73.62</v>
      </c>
      <c r="DI6" s="35">
        <f t="shared" si="7"/>
        <v>57.11</v>
      </c>
      <c r="DJ6" s="35">
        <f t="shared" si="7"/>
        <v>57.57</v>
      </c>
      <c r="DK6" s="35">
        <f t="shared" si="7"/>
        <v>57.63</v>
      </c>
      <c r="DL6" s="35">
        <f t="shared" si="7"/>
        <v>58.13</v>
      </c>
      <c r="DM6" s="35">
        <f t="shared" si="7"/>
        <v>59.87</v>
      </c>
      <c r="DN6" s="33" t="str">
        <f>IF(DN7="-","【-】","【"&amp;SUBSTITUTE(TEXT(DN7,"#,##0.00"),"-","△")&amp;"】")</f>
        <v>【61.17】</v>
      </c>
      <c r="DO6" s="35">
        <f t="shared" ref="DO6:DX6" si="8">DO7</f>
        <v>50.2</v>
      </c>
      <c r="DP6" s="35">
        <f>DP7</f>
        <v>50.2</v>
      </c>
      <c r="DQ6" s="35">
        <f>DQ7</f>
        <v>50.2</v>
      </c>
      <c r="DR6" s="35">
        <f>DR7</f>
        <v>50.2</v>
      </c>
      <c r="DS6" s="35">
        <f t="shared" si="8"/>
        <v>50.2</v>
      </c>
      <c r="DT6" s="35">
        <f t="shared" si="8"/>
        <v>51.87</v>
      </c>
      <c r="DU6" s="35">
        <f t="shared" si="8"/>
        <v>52.33</v>
      </c>
      <c r="DV6" s="35">
        <f t="shared" si="8"/>
        <v>52.35</v>
      </c>
      <c r="DW6" s="35">
        <f t="shared" si="8"/>
        <v>53.69</v>
      </c>
      <c r="DX6" s="35">
        <f t="shared" si="8"/>
        <v>56.59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0.28000000000000003</v>
      </c>
      <c r="EF6" s="35">
        <f t="shared" si="9"/>
        <v>0.77</v>
      </c>
      <c r="EG6" s="35">
        <f t="shared" si="9"/>
        <v>0.24</v>
      </c>
      <c r="EH6" s="35">
        <f t="shared" si="9"/>
        <v>0.22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60000</v>
      </c>
      <c r="L7" s="37" t="s">
        <v>95</v>
      </c>
      <c r="M7" s="38">
        <v>1</v>
      </c>
      <c r="N7" s="38">
        <v>16436</v>
      </c>
      <c r="O7" s="39" t="s">
        <v>96</v>
      </c>
      <c r="P7" s="39">
        <v>94.7</v>
      </c>
      <c r="Q7" s="38">
        <v>3</v>
      </c>
      <c r="R7" s="38">
        <v>15700</v>
      </c>
      <c r="S7" s="37" t="s">
        <v>97</v>
      </c>
      <c r="T7" s="40">
        <v>87.25</v>
      </c>
      <c r="U7" s="40">
        <v>87.15</v>
      </c>
      <c r="V7" s="40">
        <v>82.33</v>
      </c>
      <c r="W7" s="40">
        <v>83.56</v>
      </c>
      <c r="X7" s="40">
        <v>73.72</v>
      </c>
      <c r="Y7" s="40">
        <v>116.96</v>
      </c>
      <c r="Z7" s="40">
        <v>117.47</v>
      </c>
      <c r="AA7" s="40">
        <v>115.38</v>
      </c>
      <c r="AB7" s="40">
        <v>113.53</v>
      </c>
      <c r="AC7" s="41">
        <v>111.03</v>
      </c>
      <c r="AD7" s="40">
        <v>112.6</v>
      </c>
      <c r="AE7" s="40">
        <v>15.71</v>
      </c>
      <c r="AF7" s="40">
        <v>15.88</v>
      </c>
      <c r="AG7" s="40">
        <v>0</v>
      </c>
      <c r="AH7" s="40">
        <v>0</v>
      </c>
      <c r="AI7" s="40">
        <v>0</v>
      </c>
      <c r="AJ7" s="40">
        <v>50.25</v>
      </c>
      <c r="AK7" s="40">
        <v>51.91</v>
      </c>
      <c r="AL7" s="40">
        <v>53.86</v>
      </c>
      <c r="AM7" s="40">
        <v>75.17</v>
      </c>
      <c r="AN7" s="40">
        <v>164.95</v>
      </c>
      <c r="AO7" s="40">
        <v>29.72</v>
      </c>
      <c r="AP7" s="40">
        <v>23879.23</v>
      </c>
      <c r="AQ7" s="40">
        <v>26459.26</v>
      </c>
      <c r="AR7" s="40">
        <v>8076.11</v>
      </c>
      <c r="AS7" s="40">
        <v>12750.71</v>
      </c>
      <c r="AT7" s="40">
        <v>7434.38</v>
      </c>
      <c r="AU7" s="40">
        <v>655.75</v>
      </c>
      <c r="AV7" s="40">
        <v>578.19000000000005</v>
      </c>
      <c r="AW7" s="40">
        <v>638.35</v>
      </c>
      <c r="AX7" s="40">
        <v>521.36</v>
      </c>
      <c r="AY7" s="40">
        <v>549.66999999999996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193.85</v>
      </c>
      <c r="BG7" s="40">
        <v>204.31</v>
      </c>
      <c r="BH7" s="40">
        <v>214.2</v>
      </c>
      <c r="BI7" s="40">
        <v>242.32</v>
      </c>
      <c r="BJ7" s="40">
        <v>256.39999999999998</v>
      </c>
      <c r="BK7" s="40">
        <v>233.74</v>
      </c>
      <c r="BL7" s="40">
        <v>86.24</v>
      </c>
      <c r="BM7" s="40">
        <v>86.41</v>
      </c>
      <c r="BN7" s="40">
        <v>80.84</v>
      </c>
      <c r="BO7" s="40">
        <v>80.94</v>
      </c>
      <c r="BP7" s="40">
        <v>72.16</v>
      </c>
      <c r="BQ7" s="40">
        <v>105.06</v>
      </c>
      <c r="BR7" s="40">
        <v>106.98</v>
      </c>
      <c r="BS7" s="40">
        <v>103.06</v>
      </c>
      <c r="BT7" s="40">
        <v>100.74</v>
      </c>
      <c r="BU7" s="40">
        <v>95.67</v>
      </c>
      <c r="BV7" s="40">
        <v>106.87</v>
      </c>
      <c r="BW7" s="40">
        <v>4.99</v>
      </c>
      <c r="BX7" s="40">
        <v>4.71</v>
      </c>
      <c r="BY7" s="40">
        <v>5.32</v>
      </c>
      <c r="BZ7" s="40">
        <v>5.31</v>
      </c>
      <c r="CA7" s="40">
        <v>5.96</v>
      </c>
      <c r="CB7" s="40">
        <v>26.84</v>
      </c>
      <c r="CC7" s="40">
        <v>26.08</v>
      </c>
      <c r="CD7" s="40">
        <v>26.92</v>
      </c>
      <c r="CE7" s="40">
        <v>27.33</v>
      </c>
      <c r="CF7" s="40">
        <v>27.25</v>
      </c>
      <c r="CG7" s="40">
        <v>20.260000000000002</v>
      </c>
      <c r="CH7" s="40">
        <v>30.73</v>
      </c>
      <c r="CI7" s="40">
        <v>31.97</v>
      </c>
      <c r="CJ7" s="40">
        <v>31.78</v>
      </c>
      <c r="CK7" s="40">
        <v>27.65</v>
      </c>
      <c r="CL7" s="40">
        <v>27.39</v>
      </c>
      <c r="CM7" s="40">
        <v>40.89</v>
      </c>
      <c r="CN7" s="40">
        <v>41.59</v>
      </c>
      <c r="CO7" s="40">
        <v>40.29</v>
      </c>
      <c r="CP7" s="40">
        <v>40.409999999999997</v>
      </c>
      <c r="CQ7" s="40">
        <v>41.58</v>
      </c>
      <c r="CR7" s="40">
        <v>53.19</v>
      </c>
      <c r="CS7" s="40">
        <v>26.17</v>
      </c>
      <c r="CT7" s="40">
        <v>30</v>
      </c>
      <c r="CU7" s="40">
        <v>26.17</v>
      </c>
      <c r="CV7" s="40">
        <v>26.17</v>
      </c>
      <c r="CW7" s="40">
        <v>26.17</v>
      </c>
      <c r="CX7" s="40">
        <v>61.76</v>
      </c>
      <c r="CY7" s="40">
        <v>62.75</v>
      </c>
      <c r="CZ7" s="40">
        <v>61.99</v>
      </c>
      <c r="DA7" s="40">
        <v>62.26</v>
      </c>
      <c r="DB7" s="40">
        <v>63.81</v>
      </c>
      <c r="DC7" s="40">
        <v>75.849999999999994</v>
      </c>
      <c r="DD7" s="40">
        <v>68.040000000000006</v>
      </c>
      <c r="DE7" s="40">
        <v>69.540000000000006</v>
      </c>
      <c r="DF7" s="40">
        <v>70.959999999999994</v>
      </c>
      <c r="DG7" s="40">
        <v>72.38</v>
      </c>
      <c r="DH7" s="40">
        <v>73.62</v>
      </c>
      <c r="DI7" s="40">
        <v>57.11</v>
      </c>
      <c r="DJ7" s="40">
        <v>57.57</v>
      </c>
      <c r="DK7" s="40">
        <v>57.63</v>
      </c>
      <c r="DL7" s="40">
        <v>58.13</v>
      </c>
      <c r="DM7" s="40">
        <v>59.87</v>
      </c>
      <c r="DN7" s="40">
        <v>61.17</v>
      </c>
      <c r="DO7" s="40">
        <v>50.2</v>
      </c>
      <c r="DP7" s="40">
        <v>50.2</v>
      </c>
      <c r="DQ7" s="40">
        <v>50.2</v>
      </c>
      <c r="DR7" s="40">
        <v>50.2</v>
      </c>
      <c r="DS7" s="40">
        <v>50.2</v>
      </c>
      <c r="DT7" s="40">
        <v>51.87</v>
      </c>
      <c r="DU7" s="40">
        <v>52.33</v>
      </c>
      <c r="DV7" s="40">
        <v>52.35</v>
      </c>
      <c r="DW7" s="40">
        <v>53.69</v>
      </c>
      <c r="DX7" s="40">
        <v>56.59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0.28000000000000003</v>
      </c>
      <c r="EF7" s="40">
        <v>0.77</v>
      </c>
      <c r="EG7" s="40">
        <v>0.24</v>
      </c>
      <c r="EH7" s="40">
        <v>0.22</v>
      </c>
      <c r="EI7" s="40">
        <v>0.24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87.25</v>
      </c>
      <c r="V11" s="48">
        <f>IF(U6="-",NA(),U6)</f>
        <v>87.15</v>
      </c>
      <c r="W11" s="48">
        <f>IF(V6="-",NA(),V6)</f>
        <v>82.33</v>
      </c>
      <c r="X11" s="48">
        <f>IF(W6="-",NA(),W6)</f>
        <v>83.56</v>
      </c>
      <c r="Y11" s="48">
        <f>IF(X6="-",NA(),X6)</f>
        <v>73.72</v>
      </c>
      <c r="AE11" s="47" t="s">
        <v>23</v>
      </c>
      <c r="AF11" s="48">
        <f>IF(AE6="-",NA(),AE6)</f>
        <v>15.71</v>
      </c>
      <c r="AG11" s="48">
        <f>IF(AF6="-",NA(),AF6)</f>
        <v>15.88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23879.23</v>
      </c>
      <c r="AR11" s="48">
        <f>IF(AQ6="-",NA(),AQ6)</f>
        <v>26459.26</v>
      </c>
      <c r="AS11" s="48">
        <f>IF(AR6="-",NA(),AR6)</f>
        <v>8076.11</v>
      </c>
      <c r="AT11" s="48">
        <f>IF(AS6="-",NA(),AS6)</f>
        <v>12750.71</v>
      </c>
      <c r="AU11" s="48">
        <f>IF(AT6="-",NA(),AT6)</f>
        <v>7434.38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86.24</v>
      </c>
      <c r="BN11" s="48">
        <f>IF(BM6="-",NA(),BM6)</f>
        <v>86.41</v>
      </c>
      <c r="BO11" s="48">
        <f>IF(BN6="-",NA(),BN6)</f>
        <v>80.84</v>
      </c>
      <c r="BP11" s="48">
        <f>IF(BO6="-",NA(),BO6)</f>
        <v>80.94</v>
      </c>
      <c r="BQ11" s="48">
        <f>IF(BP6="-",NA(),BP6)</f>
        <v>72.16</v>
      </c>
      <c r="BW11" s="47" t="s">
        <v>23</v>
      </c>
      <c r="BX11" s="48">
        <f>IF(BW6="-",NA(),BW6)</f>
        <v>4.99</v>
      </c>
      <c r="BY11" s="48">
        <f>IF(BX6="-",NA(),BX6)</f>
        <v>4.71</v>
      </c>
      <c r="BZ11" s="48">
        <f>IF(BY6="-",NA(),BY6)</f>
        <v>5.32</v>
      </c>
      <c r="CA11" s="48">
        <f>IF(BZ6="-",NA(),BZ6)</f>
        <v>5.31</v>
      </c>
      <c r="CB11" s="48">
        <f>IF(CA6="-",NA(),CA6)</f>
        <v>5.96</v>
      </c>
      <c r="CH11" s="47" t="s">
        <v>23</v>
      </c>
      <c r="CI11" s="48">
        <f>IF(CH6="-",NA(),CH6)</f>
        <v>30.73</v>
      </c>
      <c r="CJ11" s="48">
        <f>IF(CI6="-",NA(),CI6)</f>
        <v>31.97</v>
      </c>
      <c r="CK11" s="48">
        <f>IF(CJ6="-",NA(),CJ6)</f>
        <v>31.78</v>
      </c>
      <c r="CL11" s="48">
        <f>IF(CK6="-",NA(),CK6)</f>
        <v>27.65</v>
      </c>
      <c r="CM11" s="48">
        <f>IF(CL6="-",NA(),CL6)</f>
        <v>27.39</v>
      </c>
      <c r="CS11" s="47" t="s">
        <v>23</v>
      </c>
      <c r="CT11" s="48">
        <f>IF(CS6="-",NA(),CS6)</f>
        <v>26.17</v>
      </c>
      <c r="CU11" s="48">
        <f>IF(CT6="-",NA(),CT6)</f>
        <v>30</v>
      </c>
      <c r="CV11" s="48">
        <f>IF(CU6="-",NA(),CU6)</f>
        <v>26.17</v>
      </c>
      <c r="CW11" s="48">
        <f>IF(CV6="-",NA(),CV6)</f>
        <v>26.17</v>
      </c>
      <c r="CX11" s="48">
        <f>IF(CW6="-",NA(),CW6)</f>
        <v>26.17</v>
      </c>
      <c r="DD11" s="47" t="s">
        <v>23</v>
      </c>
      <c r="DE11" s="48">
        <f>IF(DD6="-",NA(),DD6)</f>
        <v>68.040000000000006</v>
      </c>
      <c r="DF11" s="48">
        <f>IF(DE6="-",NA(),DE6)</f>
        <v>69.540000000000006</v>
      </c>
      <c r="DG11" s="48">
        <f>IF(DF6="-",NA(),DF6)</f>
        <v>70.959999999999994</v>
      </c>
      <c r="DH11" s="48">
        <f>IF(DG6="-",NA(),DG6)</f>
        <v>72.38</v>
      </c>
      <c r="DI11" s="48">
        <f>IF(DH6="-",NA(),DH6)</f>
        <v>73.62</v>
      </c>
      <c r="DO11" s="47" t="s">
        <v>23</v>
      </c>
      <c r="DP11" s="48">
        <f>IF(DO6="-",NA(),DO6)</f>
        <v>50.2</v>
      </c>
      <c r="DQ11" s="48">
        <f>IF(DP6="-",NA(),DP6)</f>
        <v>50.2</v>
      </c>
      <c r="DR11" s="48">
        <f>IF(DQ6="-",NA(),DQ6)</f>
        <v>50.2</v>
      </c>
      <c r="DS11" s="48">
        <f>IF(DR6="-",NA(),DR6)</f>
        <v>50.2</v>
      </c>
      <c r="DT11" s="48">
        <f>IF(DS6="-",NA(),DS6)</f>
        <v>50.2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116.96</v>
      </c>
      <c r="V12" s="48">
        <f>IF(Z6="-",NA(),Z6)</f>
        <v>117.47</v>
      </c>
      <c r="W12" s="48">
        <f>IF(AA6="-",NA(),AA6)</f>
        <v>115.38</v>
      </c>
      <c r="X12" s="48">
        <f>IF(AB6="-",NA(),AB6)</f>
        <v>113.53</v>
      </c>
      <c r="Y12" s="48">
        <f>IF(AC6="-",NA(),AC6)</f>
        <v>111.03</v>
      </c>
      <c r="AE12" s="47" t="s">
        <v>24</v>
      </c>
      <c r="AF12" s="48">
        <f>IF(AJ6="-",NA(),AJ6)</f>
        <v>50.25</v>
      </c>
      <c r="AG12" s="48">
        <f t="shared" ref="AG12:AJ12" si="10">IF(AK6="-",NA(),AK6)</f>
        <v>51.91</v>
      </c>
      <c r="AH12" s="48">
        <f t="shared" si="10"/>
        <v>53.86</v>
      </c>
      <c r="AI12" s="48">
        <f t="shared" si="10"/>
        <v>75.17</v>
      </c>
      <c r="AJ12" s="48">
        <f t="shared" si="10"/>
        <v>164.95</v>
      </c>
      <c r="AP12" s="47" t="s">
        <v>24</v>
      </c>
      <c r="AQ12" s="48">
        <f>IF(AU6="-",NA(),AU6)</f>
        <v>655.75</v>
      </c>
      <c r="AR12" s="48">
        <f t="shared" ref="AR12:AU12" si="11">IF(AV6="-",NA(),AV6)</f>
        <v>578.19000000000005</v>
      </c>
      <c r="AS12" s="48">
        <f t="shared" si="11"/>
        <v>638.35</v>
      </c>
      <c r="AT12" s="48">
        <f t="shared" si="11"/>
        <v>521.36</v>
      </c>
      <c r="AU12" s="48">
        <f t="shared" si="11"/>
        <v>549.66999999999996</v>
      </c>
      <c r="BA12" s="47" t="s">
        <v>24</v>
      </c>
      <c r="BB12" s="48">
        <f>IF(BF6="-",NA(),BF6)</f>
        <v>193.85</v>
      </c>
      <c r="BC12" s="48">
        <f t="shared" ref="BC12:BF12" si="12">IF(BG6="-",NA(),BG6)</f>
        <v>204.31</v>
      </c>
      <c r="BD12" s="48">
        <f t="shared" si="12"/>
        <v>214.2</v>
      </c>
      <c r="BE12" s="48">
        <f t="shared" si="12"/>
        <v>242.32</v>
      </c>
      <c r="BF12" s="48">
        <f t="shared" si="12"/>
        <v>256.39999999999998</v>
      </c>
      <c r="BL12" s="47" t="s">
        <v>24</v>
      </c>
      <c r="BM12" s="48">
        <f>IF(BQ6="-",NA(),BQ6)</f>
        <v>105.06</v>
      </c>
      <c r="BN12" s="48">
        <f t="shared" ref="BN12:BQ12" si="13">IF(BR6="-",NA(),BR6)</f>
        <v>106.98</v>
      </c>
      <c r="BO12" s="48">
        <f t="shared" si="13"/>
        <v>103.06</v>
      </c>
      <c r="BP12" s="48">
        <f t="shared" si="13"/>
        <v>100.74</v>
      </c>
      <c r="BQ12" s="48">
        <f t="shared" si="13"/>
        <v>95.67</v>
      </c>
      <c r="BW12" s="47" t="s">
        <v>24</v>
      </c>
      <c r="BX12" s="48">
        <f>IF(CB6="-",NA(),CB6)</f>
        <v>26.84</v>
      </c>
      <c r="BY12" s="48">
        <f t="shared" ref="BY12:CB12" si="14">IF(CC6="-",NA(),CC6)</f>
        <v>26.08</v>
      </c>
      <c r="BZ12" s="48">
        <f t="shared" si="14"/>
        <v>26.92</v>
      </c>
      <c r="CA12" s="48">
        <f t="shared" si="14"/>
        <v>27.33</v>
      </c>
      <c r="CB12" s="48">
        <f t="shared" si="14"/>
        <v>27.25</v>
      </c>
      <c r="CH12" s="47" t="s">
        <v>24</v>
      </c>
      <c r="CI12" s="48">
        <f>IF(CM6="-",NA(),CM6)</f>
        <v>40.89</v>
      </c>
      <c r="CJ12" s="48">
        <f t="shared" ref="CJ12:CM12" si="15">IF(CN6="-",NA(),CN6)</f>
        <v>41.59</v>
      </c>
      <c r="CK12" s="48">
        <f t="shared" si="15"/>
        <v>40.29</v>
      </c>
      <c r="CL12" s="48">
        <f t="shared" si="15"/>
        <v>40.409999999999997</v>
      </c>
      <c r="CM12" s="48">
        <f t="shared" si="15"/>
        <v>41.58</v>
      </c>
      <c r="CS12" s="47" t="s">
        <v>24</v>
      </c>
      <c r="CT12" s="48">
        <f>IF(CX6="-",NA(),CX6)</f>
        <v>61.76</v>
      </c>
      <c r="CU12" s="48">
        <f t="shared" ref="CU12:CX12" si="16">IF(CY6="-",NA(),CY6)</f>
        <v>62.75</v>
      </c>
      <c r="CV12" s="48">
        <f t="shared" si="16"/>
        <v>61.99</v>
      </c>
      <c r="CW12" s="48">
        <f t="shared" si="16"/>
        <v>62.26</v>
      </c>
      <c r="CX12" s="48">
        <f t="shared" si="16"/>
        <v>63.81</v>
      </c>
      <c r="DD12" s="47" t="s">
        <v>24</v>
      </c>
      <c r="DE12" s="48">
        <f>IF(DI6="-",NA(),DI6)</f>
        <v>57.11</v>
      </c>
      <c r="DF12" s="48">
        <f t="shared" ref="DF12:DI12" si="17">IF(DJ6="-",NA(),DJ6)</f>
        <v>57.57</v>
      </c>
      <c r="DG12" s="48">
        <f t="shared" si="17"/>
        <v>57.63</v>
      </c>
      <c r="DH12" s="48">
        <f t="shared" si="17"/>
        <v>58.13</v>
      </c>
      <c r="DI12" s="48">
        <f t="shared" si="17"/>
        <v>59.87</v>
      </c>
      <c r="DO12" s="47" t="s">
        <v>24</v>
      </c>
      <c r="DP12" s="48">
        <f>IF(DT6="-",NA(),DT6)</f>
        <v>51.87</v>
      </c>
      <c r="DQ12" s="48">
        <f t="shared" ref="DQ12:DT12" si="18">IF(DU6="-",NA(),DU6)</f>
        <v>52.33</v>
      </c>
      <c r="DR12" s="48">
        <f t="shared" si="18"/>
        <v>52.35</v>
      </c>
      <c r="DS12" s="48">
        <f t="shared" si="18"/>
        <v>53.69</v>
      </c>
      <c r="DT12" s="48">
        <f t="shared" si="18"/>
        <v>56.59</v>
      </c>
      <c r="DZ12" s="47" t="s">
        <v>24</v>
      </c>
      <c r="EA12" s="48">
        <f>IF(EE6="-",NA(),EE6)</f>
        <v>0.28000000000000003</v>
      </c>
      <c r="EB12" s="48">
        <f t="shared" ref="EB12:EE12" si="19">IF(EF6="-",NA(),EF6)</f>
        <v>0.77</v>
      </c>
      <c r="EC12" s="48">
        <f t="shared" si="19"/>
        <v>0.24</v>
      </c>
      <c r="ED12" s="48">
        <f t="shared" si="19"/>
        <v>0.22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山崎　紘和</cp:lastModifiedBy>
  <cp:lastPrinted>2024-02-07T01:16:31Z</cp:lastPrinted>
  <dcterms:created xsi:type="dcterms:W3CDTF">2023-12-05T01:31:36Z</dcterms:created>
  <dcterms:modified xsi:type="dcterms:W3CDTF">2024-02-07T01:16:33Z</dcterms:modified>
  <cp:category/>
</cp:coreProperties>
</file>