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57公営企業経営比較分析表\R05\R060116 公営企業に係る経営比較分析表の分析等について\03 市町村→県\02 高岡市\駐車場\"/>
    </mc:Choice>
  </mc:AlternateContent>
  <xr:revisionPtr revIDLastSave="0" documentId="13_ncr:1_{1C956244-1E15-4040-AA23-8B699A7A8765}" xr6:coauthVersionLast="36" xr6:coauthVersionMax="36" xr10:uidLastSave="{00000000-0000-0000-0000-000000000000}"/>
  <workbookProtection workbookAlgorithmName="SHA-512" workbookHashValue="eevkbciLFa2EsMhrvYZF6X3Q2G6bWsO34DStGUOl+yf0/WjfkUGxyz+1HhAjDMdzBsK9Ujm63wnpFECoFRy3ig==" workbookSaltValue="7n/fy8w4b0oDh3NhJh+q4A==" workbookSpinCount="100000" lockStructure="1"/>
  <bookViews>
    <workbookView xWindow="2085" yWindow="0" windowWidth="15360" windowHeight="763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JQ8" i="4"/>
  <c r="HX8" i="4"/>
  <c r="FJ8" i="4"/>
  <c r="CF8" i="4"/>
  <c r="AQ8" i="4"/>
  <c r="B8" i="4"/>
  <c r="B6" i="4"/>
  <c r="MI76" i="4" l="1"/>
  <c r="HJ51" i="4"/>
  <c r="MA30" i="4"/>
  <c r="CS30" i="4"/>
  <c r="IT76" i="4"/>
  <c r="CS51" i="4"/>
  <c r="HJ30" i="4"/>
  <c r="MA51" i="4"/>
  <c r="BZ76" i="4"/>
  <c r="C11" i="5"/>
  <c r="D11" i="5"/>
  <c r="E11" i="5"/>
  <c r="B11" i="5"/>
  <c r="BK76" i="4" l="1"/>
  <c r="LH51" i="4"/>
  <c r="BZ30" i="4"/>
  <c r="LT76" i="4"/>
  <c r="GQ51" i="4"/>
  <c r="LH30" i="4"/>
  <c r="IE76" i="4"/>
  <c r="BZ51" i="4"/>
  <c r="GQ30" i="4"/>
  <c r="HP76" i="4"/>
  <c r="FX30" i="4"/>
  <c r="BG30" i="4"/>
  <c r="FX51" i="4"/>
  <c r="AV76" i="4"/>
  <c r="KO51" i="4"/>
  <c r="KO30" i="4"/>
  <c r="LE76" i="4"/>
  <c r="BG51" i="4"/>
  <c r="HA76" i="4"/>
  <c r="AN51" i="4"/>
  <c r="FE30" i="4"/>
  <c r="AN30" i="4"/>
  <c r="AG76" i="4"/>
  <c r="JV51" i="4"/>
  <c r="FE51" i="4"/>
  <c r="JV30" i="4"/>
  <c r="KP76" i="4"/>
  <c r="KA76" i="4"/>
  <c r="EL51" i="4"/>
  <c r="JC30" i="4"/>
  <c r="JC51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<sst xmlns="http://schemas.openxmlformats.org/spreadsheetml/2006/main" count="278" uniqueCount="133">
  <si>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</si>
  <si>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</si>
  <si>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</si>
  <si>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</si>
  <si>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</si>
  <si>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</si>
  <si>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</si>
  <si>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</si>
  <si>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</si>
  <si>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</si>
  <si>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</si>
  <si>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</si>
  <si>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</si>
  <si>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</si>
  <si>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</si>
  <si>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</si>
  <si>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</si>
  <si>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</si>
  <si>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</si>
  <si>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</si>
  <si>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</si>
  <si>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</si>
  <si>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</si>
  <si>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</si>
  <si>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</si>
  <si>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</si>
  <si>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</si>
  <si>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</si>
  <si>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</si>
  <si>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</si>
  <si>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</si>
  <si>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</si>
  <si>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</si>
  <si>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</si>
  <si>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</si>
  <si>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</si>
  <si>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</si>
  <si>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</si>
  <si>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</si>
  <si>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</si>
  <si>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</si>
  <si>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</si>
  <si>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</si>
  <si>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</si>
  <si>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</si>
  <si>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</si>
  <si>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</si>
  <si>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</si>
  <si>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</si>
  <si>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</si>
  <si>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</si>
  <si>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</si>
  <si>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</si>
  <si>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</si>
  <si>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</si>
  <si>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</si>
  <si>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</si>
  <si>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</si>
  <si>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</si>
  <si>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</si>
  <si>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</si>
  <si>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</si>
  <si>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</si>
  <si>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</si>
  <si>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</si>
  <si>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</si>
  <si>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</si>
  <si>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</si>
  <si>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</si>
  <si>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</si>
  <si>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</si>
  <si>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</si>
  <si>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</si>
  <si>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</si>
  <si>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</si>
  <si>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</si>
  <si>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</si>
  <si>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</si>
  <si>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</si>
  <si>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</si>
  <si>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</si>
  <si>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</si>
  <si>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</si>
  <si>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</si>
  <si>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</si>
  <si>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</si>
  <si>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</si>
  <si>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</si>
  <si>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</si>
  <si>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</si>
  <si>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</si>
  <si>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</si>
  <si>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</si>
  <si>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</si>
  <si>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</si>
  <si>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</si>
  <si>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</si>
  <si>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</si>
  <si>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</si>
  <si>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</si>
  <si>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当該値(N)</t>
    <phoneticPr fontId="5"/>
  </si>
  <si>
    <t>当該値(N-1)</t>
    <phoneticPr fontId="5"/>
  </si>
  <si>
    <t>当該値(N-3)</t>
    <phoneticPr fontId="5"/>
  </si>
  <si>
    <t>当該値(N-4)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</si>
  <si>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</si>
  <si>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</si>
  <si>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</si>
  <si>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</si>
  <si>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</si>
  <si>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</si>
  <si>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</si>
  <si>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富山県　高岡市</t>
  </si>
  <si>
    <t>高岡市営高岡中央駐車場</t>
  </si>
  <si>
    <t>法非適用</t>
  </si>
  <si>
    <t>駐車場整備事業</t>
  </si>
  <si>
    <t>-</t>
  </si>
  <si>
    <t>Ａ１Ｂ１</t>
  </si>
  <si>
    <t>非設置</t>
  </si>
  <si>
    <t>該当数値なし</t>
  </si>
  <si>
    <t>都市計画駐車場</t>
  </si>
  <si>
    <t>立体式</t>
  </si>
  <si>
    <t>駅</t>
  </si>
  <si>
    <t>有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</si>
  <si>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</si>
  <si>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</si>
  <si>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</si>
  <si>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</si>
  <si>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</si>
  <si>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</si>
  <si>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①について
地方債の償還金が大幅に減った(建設時償還の終了)ことにより、数値が改善された。
②について他会計からの補助金はない。
③について
他会計からの補助金はない。
④について
料金収入の6割が黒字となっておりコロナ前の水準と同等となっている。収入の増加、維持費削減により更なる改善が見込まれる。
⑤について
収入の増加、維持費削減により更なる改善が見込まれる。</t>
    <rPh sb="6" eb="9">
      <t>チホウサイ</t>
    </rPh>
    <rPh sb="10" eb="12">
      <t>ショウカン</t>
    </rPh>
    <rPh sb="12" eb="13">
      <t>キン</t>
    </rPh>
    <rPh sb="14" eb="16">
      <t>オオハバ</t>
    </rPh>
    <rPh sb="17" eb="18">
      <t>ヘ</t>
    </rPh>
    <rPh sb="21" eb="23">
      <t>ケンセツ</t>
    </rPh>
    <rPh sb="23" eb="24">
      <t>ジ</t>
    </rPh>
    <rPh sb="24" eb="26">
      <t>ショウカン</t>
    </rPh>
    <rPh sb="27" eb="29">
      <t>シュウリョウ</t>
    </rPh>
    <rPh sb="36" eb="38">
      <t>スウチ</t>
    </rPh>
    <rPh sb="39" eb="41">
      <t>カイゼン</t>
    </rPh>
    <rPh sb="51" eb="52">
      <t>タ</t>
    </rPh>
    <rPh sb="52" eb="54">
      <t>カイケイ</t>
    </rPh>
    <rPh sb="57" eb="60">
      <t>ホジョキン</t>
    </rPh>
    <rPh sb="71" eb="72">
      <t>タ</t>
    </rPh>
    <rPh sb="72" eb="74">
      <t>カイケイ</t>
    </rPh>
    <rPh sb="77" eb="80">
      <t>ホジョキン</t>
    </rPh>
    <rPh sb="91" eb="93">
      <t>リョウキン</t>
    </rPh>
    <rPh sb="93" eb="95">
      <t>シュウニュウ</t>
    </rPh>
    <rPh sb="97" eb="98">
      <t>ワリ</t>
    </rPh>
    <rPh sb="99" eb="101">
      <t>クロジ</t>
    </rPh>
    <rPh sb="110" eb="111">
      <t>マエ</t>
    </rPh>
    <rPh sb="112" eb="114">
      <t>スイジュン</t>
    </rPh>
    <rPh sb="115" eb="117">
      <t>ドウトウ</t>
    </rPh>
    <rPh sb="124" eb="126">
      <t>シュウニュウ</t>
    </rPh>
    <rPh sb="127" eb="129">
      <t>ゾウカ</t>
    </rPh>
    <rPh sb="130" eb="132">
      <t>イジ</t>
    </rPh>
    <rPh sb="132" eb="133">
      <t>ヒ</t>
    </rPh>
    <rPh sb="133" eb="135">
      <t>サクゲン</t>
    </rPh>
    <rPh sb="138" eb="139">
      <t>サラ</t>
    </rPh>
    <rPh sb="141" eb="143">
      <t>カイゼン</t>
    </rPh>
    <rPh sb="144" eb="146">
      <t>ミコ</t>
    </rPh>
    <phoneticPr fontId="5"/>
  </si>
  <si>
    <t>⑦について
低下傾向にある。
⑧について
施工にあたってはより正確な積算が必要になるとともに、費用抑制の工夫も必要。
⑩について
計画的に償還できている。</t>
    <rPh sb="6" eb="8">
      <t>テイカ</t>
    </rPh>
    <rPh sb="8" eb="10">
      <t>ケイコウ</t>
    </rPh>
    <rPh sb="21" eb="23">
      <t>セコウ</t>
    </rPh>
    <rPh sb="31" eb="33">
      <t>セイカク</t>
    </rPh>
    <rPh sb="34" eb="36">
      <t>セキサン</t>
    </rPh>
    <rPh sb="37" eb="39">
      <t>ヒツヨウ</t>
    </rPh>
    <rPh sb="47" eb="49">
      <t>ヒヨウ</t>
    </rPh>
    <rPh sb="49" eb="51">
      <t>ヨクセイ</t>
    </rPh>
    <rPh sb="52" eb="54">
      <t>クフウ</t>
    </rPh>
    <rPh sb="55" eb="57">
      <t>ヒツヨウ</t>
    </rPh>
    <rPh sb="65" eb="68">
      <t>ケイカクテキ</t>
    </rPh>
    <rPh sb="69" eb="71">
      <t>ショウカン</t>
    </rPh>
    <phoneticPr fontId="5"/>
  </si>
  <si>
    <t>⑪について
107％なので751台に対し1日平均で800台程度の利用がある。
他の類似施設より低い水準である。</t>
    <rPh sb="16" eb="17">
      <t>ダイ</t>
    </rPh>
    <rPh sb="18" eb="19">
      <t>タイ</t>
    </rPh>
    <rPh sb="21" eb="22">
      <t>ニチ</t>
    </rPh>
    <rPh sb="22" eb="24">
      <t>ヘイキン</t>
    </rPh>
    <rPh sb="28" eb="29">
      <t>ダイ</t>
    </rPh>
    <rPh sb="29" eb="31">
      <t>テイド</t>
    </rPh>
    <rPh sb="32" eb="34">
      <t>リヨウ</t>
    </rPh>
    <rPh sb="39" eb="40">
      <t>タ</t>
    </rPh>
    <rPh sb="41" eb="43">
      <t>ルイジ</t>
    </rPh>
    <rPh sb="43" eb="45">
      <t>シセツ</t>
    </rPh>
    <rPh sb="47" eb="48">
      <t>ヒク</t>
    </rPh>
    <rPh sb="49" eb="51">
      <t>スイジュン</t>
    </rPh>
    <phoneticPr fontId="5"/>
  </si>
  <si>
    <t>⑪以外の項目で類似施設平均よりも良い数字となっていた。
⑪については回転率の高さを示しているが、当駐車場は平日は駅利用者のP＆Rが時間貸よりも多いためである。現状でも収入＞支出となっているが料金体系の見直し(補助制度含む)で回転率の向上につなげられると考える。</t>
    <rPh sb="1" eb="3">
      <t>イガイ</t>
    </rPh>
    <rPh sb="4" eb="6">
      <t>コウモク</t>
    </rPh>
    <rPh sb="7" eb="9">
      <t>ルイジ</t>
    </rPh>
    <rPh sb="9" eb="11">
      <t>シセツ</t>
    </rPh>
    <rPh sb="11" eb="13">
      <t>ヘイキン</t>
    </rPh>
    <rPh sb="16" eb="17">
      <t>ヨ</t>
    </rPh>
    <rPh sb="18" eb="20">
      <t>スウジ</t>
    </rPh>
    <rPh sb="34" eb="36">
      <t>カイテン</t>
    </rPh>
    <rPh sb="36" eb="37">
      <t>リツ</t>
    </rPh>
    <rPh sb="38" eb="39">
      <t>タカ</t>
    </rPh>
    <rPh sb="41" eb="42">
      <t>シメ</t>
    </rPh>
    <rPh sb="48" eb="49">
      <t>トウ</t>
    </rPh>
    <rPh sb="49" eb="52">
      <t>チュウシャジョウ</t>
    </rPh>
    <rPh sb="53" eb="55">
      <t>ヘイジツ</t>
    </rPh>
    <rPh sb="56" eb="57">
      <t>エキ</t>
    </rPh>
    <rPh sb="57" eb="59">
      <t>リヨウ</t>
    </rPh>
    <rPh sb="59" eb="60">
      <t>シャ</t>
    </rPh>
    <rPh sb="65" eb="67">
      <t>ジカン</t>
    </rPh>
    <rPh sb="67" eb="68">
      <t>カ</t>
    </rPh>
    <rPh sb="71" eb="72">
      <t>オオ</t>
    </rPh>
    <rPh sb="79" eb="81">
      <t>ゲンジョウ</t>
    </rPh>
    <rPh sb="83" eb="85">
      <t>シュウニュウ</t>
    </rPh>
    <rPh sb="86" eb="88">
      <t>シシュツ</t>
    </rPh>
    <rPh sb="95" eb="97">
      <t>リョウキン</t>
    </rPh>
    <rPh sb="97" eb="99">
      <t>タイケイ</t>
    </rPh>
    <rPh sb="100" eb="102">
      <t>ミナオ</t>
    </rPh>
    <rPh sb="104" eb="106">
      <t>ホジョ</t>
    </rPh>
    <rPh sb="106" eb="108">
      <t>セイド</t>
    </rPh>
    <rPh sb="108" eb="109">
      <t>フク</t>
    </rPh>
    <rPh sb="112" eb="114">
      <t>カイテン</t>
    </rPh>
    <rPh sb="114" eb="115">
      <t>リツ</t>
    </rPh>
    <rPh sb="116" eb="118">
      <t>コウジョウ</t>
    </rPh>
    <rPh sb="126" eb="127">
      <t>カンガ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</si>
</sst>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47.9</c:v>
                </c:pt>
                <c:pt idx="1">
                  <c:v>49.8</c:v>
                </c:pt>
                <c:pt idx="2">
                  <c:v>50.4</c:v>
                </c:pt>
                <c:pt idx="3">
                  <c:v>85.6</c:v>
                </c:pt>
                <c:pt idx="4">
                  <c:v>199.9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D-43F6-AFEE-92958D27B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245.6</c:v>
                </c:pt>
                <c:pt idx="1">
                  <c:v>222.3</c:v>
                </c:pt>
                <c:pt idx="2">
                  <c:v>130.19999999999999</c:v>
                </c:pt>
                <c:pt idx="3">
                  <c:v>136.5</c:v>
                </c:pt>
                <c:pt idx="4">
                  <c:v>183.5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8D-43F6-AFEE-92958D27B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330.8</c:v>
                </c:pt>
                <c:pt idx="1">
                  <c:v>198.1</c:v>
                </c:pt>
                <c:pt idx="2">
                  <c:v>98.2</c:v>
                </c:pt>
                <c:pt idx="3">
                  <c:v>40.700000000000003</c:v>
                </c:pt>
                <c:pt idx="4">
                  <c:v>33.9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4-48D5-ABB8-62DAC8F1A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165.9</c:v>
                </c:pt>
                <c:pt idx="1">
                  <c:v>1263.5</c:v>
                </c:pt>
                <c:pt idx="2">
                  <c:v>108.5</c:v>
                </c:pt>
                <c:pt idx="3">
                  <c:v>136.19999999999999</c:v>
                </c:pt>
                <c:pt idx="4">
                  <c:v>104.8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34-48D5-ABB8-62DAC8F1A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4D1-4169-8148-94AAA2EB9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1-4169-8148-94AAA2EB9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5A0-4387-B8EE-7C0571B40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A0-4387-B8EE-7C0571B40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1.1000000000000001</c:v>
                </c:pt>
                <c:pt idx="2">
                  <c:v>0.7</c:v>
                </c:pt>
                <c:pt idx="3">
                  <c:v>0.5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5-42F2-B439-2E3B6D38D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3.1</c:v>
                </c:pt>
                <c:pt idx="2">
                  <c:v>8.6</c:v>
                </c:pt>
                <c:pt idx="3">
                  <c:v>4.3</c:v>
                </c:pt>
                <c:pt idx="4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5-42F2-B439-2E3B6D38D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16</c:v>
                </c:pt>
                <c:pt idx="1">
                  <c:v>10</c:v>
                </c:pt>
                <c:pt idx="2">
                  <c:v>7</c:v>
                </c:pt>
                <c:pt idx="3">
                  <c:v>153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C6-4102-9D2D-BFA54B293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36</c:v>
                </c:pt>
                <c:pt idx="1">
                  <c:v>26</c:v>
                </c:pt>
                <c:pt idx="2">
                  <c:v>87</c:v>
                </c:pt>
                <c:pt idx="3">
                  <c:v>7646</c:v>
                </c:pt>
                <c:pt idx="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C6-4102-9D2D-BFA54B293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123.3</c:v>
                </c:pt>
                <c:pt idx="1">
                  <c:v>120.5</c:v>
                </c:pt>
                <c:pt idx="2">
                  <c:v>90.3</c:v>
                </c:pt>
                <c:pt idx="3">
                  <c:v>95.7</c:v>
                </c:pt>
                <c:pt idx="4">
                  <c:v>107.2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53-464D-80BE-233B14D4D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135.30000000000001</c:v>
                </c:pt>
                <c:pt idx="1">
                  <c:v>127.8</c:v>
                </c:pt>
                <c:pt idx="2">
                  <c:v>105.7</c:v>
                </c:pt>
                <c:pt idx="3">
                  <c:v>104.3</c:v>
                </c:pt>
                <c:pt idx="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53-464D-80BE-233B14D4D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63.2</c:v>
                </c:pt>
                <c:pt idx="1">
                  <c:v>56.3</c:v>
                </c:pt>
                <c:pt idx="2">
                  <c:v>48.4</c:v>
                </c:pt>
                <c:pt idx="3">
                  <c:v>56.1</c:v>
                </c:pt>
                <c:pt idx="4">
                  <c:v>60.6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3-4168-B108-D3E96F8B5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30.7</c:v>
                </c:pt>
                <c:pt idx="1">
                  <c:v>13.5</c:v>
                </c:pt>
                <c:pt idx="2">
                  <c:v>7.1</c:v>
                </c:pt>
                <c:pt idx="3">
                  <c:v>5.6</c:v>
                </c:pt>
                <c:pt idx="4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3-4168-B108-D3E96F8B5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90982</c:v>
                </c:pt>
                <c:pt idx="1">
                  <c:v>78563</c:v>
                </c:pt>
                <c:pt idx="2">
                  <c:v>56009</c:v>
                </c:pt>
                <c:pt idx="3">
                  <c:v>61918</c:v>
                </c:pt>
                <c:pt idx="4">
                  <c:v>76201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5-48A4-9A6D-E5D22C0F4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24379</c:v>
                </c:pt>
                <c:pt idx="1">
                  <c:v>22466</c:v>
                </c:pt>
                <c:pt idx="2">
                  <c:v>4211</c:v>
                </c:pt>
                <c:pt idx="3">
                  <c:v>10653</c:v>
                </c:pt>
                <c:pt idx="4">
                  <c:v>17717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D5-48A4-9A6D-E5D22C0F4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CO1" zoomScale="70" zoomScaleNormal="7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富山県高岡市　高岡市営高岡中央駐車場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Ａ１Ｂ１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駅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有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20520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119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立体式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21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751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330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代行制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47.9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49.8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50.4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85.6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199.9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1.7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1.1000000000000001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0.7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0.5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123.3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120.5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90.3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95.7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107.2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245.6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222.3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130.19999999999999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136.5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183.5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3.5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3.1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8.6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4.3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4.2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135.30000000000001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127.8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105.7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104.3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114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130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131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16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10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7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153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63.2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56.3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48.4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56.1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60.6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90982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78563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56009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61918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76201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36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26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87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7646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53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30.7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13.5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7.1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5.6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18.100000000000001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24379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22466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4211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10653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17717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72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423789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330.8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198.1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98.2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40.700000000000003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33.9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165.9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1263.5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108.5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136.19999999999999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104.8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pKV6Fpdv83mrGfUtvpURr03AqnklOf0AMASWHwYH/C76LO2D8iQ3uPNpXNUG0qIK0Obc5f9kEVclgnGNh3n/Ig==" saltValue="z7dizNH7AH2NXx40Rk3FO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89</v>
      </c>
      <c r="AL5" s="47" t="s">
        <v>90</v>
      </c>
      <c r="AM5" s="47" t="s">
        <v>91</v>
      </c>
      <c r="AN5" s="47" t="s">
        <v>100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89</v>
      </c>
      <c r="AW5" s="47" t="s">
        <v>90</v>
      </c>
      <c r="AX5" s="47" t="s">
        <v>101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89</v>
      </c>
      <c r="BH5" s="47" t="s">
        <v>90</v>
      </c>
      <c r="BI5" s="47" t="s">
        <v>91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89</v>
      </c>
      <c r="BS5" s="47" t="s">
        <v>90</v>
      </c>
      <c r="BT5" s="47" t="s">
        <v>91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102</v>
      </c>
      <c r="CD5" s="47" t="s">
        <v>90</v>
      </c>
      <c r="CE5" s="47" t="s">
        <v>91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89</v>
      </c>
      <c r="CQ5" s="47" t="s">
        <v>90</v>
      </c>
      <c r="CR5" s="47" t="s">
        <v>91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103</v>
      </c>
      <c r="DA5" s="47" t="s">
        <v>89</v>
      </c>
      <c r="DB5" s="47" t="s">
        <v>104</v>
      </c>
      <c r="DC5" s="47" t="s">
        <v>91</v>
      </c>
      <c r="DD5" s="47" t="s">
        <v>100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103</v>
      </c>
      <c r="DL5" s="47" t="s">
        <v>89</v>
      </c>
      <c r="DM5" s="47" t="s">
        <v>90</v>
      </c>
      <c r="DN5" s="47" t="s">
        <v>105</v>
      </c>
      <c r="DO5" s="47" t="s">
        <v>92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106</v>
      </c>
      <c r="B6" s="48">
        <f>B8</f>
        <v>2022</v>
      </c>
      <c r="C6" s="48">
        <f t="shared" ref="C6:X6" si="1">C8</f>
        <v>162027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4</v>
      </c>
      <c r="H6" s="48" t="str">
        <f>SUBSTITUTE(H8,"　","")</f>
        <v>富山県高岡市</v>
      </c>
      <c r="I6" s="48" t="str">
        <f t="shared" si="1"/>
        <v>高岡市営高岡中央駐車場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立体式</v>
      </c>
      <c r="R6" s="51">
        <f t="shared" si="1"/>
        <v>21</v>
      </c>
      <c r="S6" s="50" t="str">
        <f t="shared" si="1"/>
        <v>駅</v>
      </c>
      <c r="T6" s="50" t="str">
        <f t="shared" si="1"/>
        <v>有</v>
      </c>
      <c r="U6" s="51">
        <f t="shared" si="1"/>
        <v>20520</v>
      </c>
      <c r="V6" s="51">
        <f t="shared" si="1"/>
        <v>751</v>
      </c>
      <c r="W6" s="51">
        <f t="shared" si="1"/>
        <v>330</v>
      </c>
      <c r="X6" s="50" t="str">
        <f t="shared" si="1"/>
        <v>代行制</v>
      </c>
      <c r="Y6" s="52">
        <f>IF(Y8="-",NA(),Y8)</f>
        <v>47.9</v>
      </c>
      <c r="Z6" s="52">
        <f t="shared" ref="Z6:AH6" si="2">IF(Z8="-",NA(),Z8)</f>
        <v>49.8</v>
      </c>
      <c r="AA6" s="52">
        <f t="shared" si="2"/>
        <v>50.4</v>
      </c>
      <c r="AB6" s="52">
        <f t="shared" si="2"/>
        <v>85.6</v>
      </c>
      <c r="AC6" s="52">
        <f t="shared" si="2"/>
        <v>199.9</v>
      </c>
      <c r="AD6" s="52">
        <f t="shared" si="2"/>
        <v>245.6</v>
      </c>
      <c r="AE6" s="52">
        <f t="shared" si="2"/>
        <v>222.3</v>
      </c>
      <c r="AF6" s="52">
        <f t="shared" si="2"/>
        <v>130.19999999999999</v>
      </c>
      <c r="AG6" s="52">
        <f t="shared" si="2"/>
        <v>136.5</v>
      </c>
      <c r="AH6" s="52">
        <f t="shared" si="2"/>
        <v>183.5</v>
      </c>
      <c r="AI6" s="49" t="str">
        <f>IF(AI8="-","",IF(AI8="-","【-】","【"&amp;SUBSTITUTE(TEXT(AI8,"#,##0.0"),"-","△")&amp;"】"))</f>
        <v>【676.8】</v>
      </c>
      <c r="AJ6" s="52">
        <f>IF(AJ8="-",NA(),AJ8)</f>
        <v>1.7</v>
      </c>
      <c r="AK6" s="52">
        <f t="shared" ref="AK6:AS6" si="3">IF(AK8="-",NA(),AK8)</f>
        <v>1.1000000000000001</v>
      </c>
      <c r="AL6" s="52">
        <f t="shared" si="3"/>
        <v>0.7</v>
      </c>
      <c r="AM6" s="52">
        <f t="shared" si="3"/>
        <v>0.5</v>
      </c>
      <c r="AN6" s="52">
        <f t="shared" si="3"/>
        <v>0</v>
      </c>
      <c r="AO6" s="52">
        <f t="shared" si="3"/>
        <v>3.5</v>
      </c>
      <c r="AP6" s="52">
        <f t="shared" si="3"/>
        <v>3.1</v>
      </c>
      <c r="AQ6" s="52">
        <f t="shared" si="3"/>
        <v>8.6</v>
      </c>
      <c r="AR6" s="52">
        <f t="shared" si="3"/>
        <v>4.3</v>
      </c>
      <c r="AS6" s="52">
        <f t="shared" si="3"/>
        <v>4.2</v>
      </c>
      <c r="AT6" s="49" t="str">
        <f>IF(AT8="-","",IF(AT8="-","【-】","【"&amp;SUBSTITUTE(TEXT(AT8,"#,##0.0"),"-","△")&amp;"】"))</f>
        <v>【3.6】</v>
      </c>
      <c r="AU6" s="53">
        <f>IF(AU8="-",NA(),AU8)</f>
        <v>16</v>
      </c>
      <c r="AV6" s="53">
        <f t="shared" ref="AV6:BD6" si="4">IF(AV8="-",NA(),AV8)</f>
        <v>10</v>
      </c>
      <c r="AW6" s="53">
        <f t="shared" si="4"/>
        <v>7</v>
      </c>
      <c r="AX6" s="53">
        <f t="shared" si="4"/>
        <v>153</v>
      </c>
      <c r="AY6" s="53">
        <f t="shared" si="4"/>
        <v>0</v>
      </c>
      <c r="AZ6" s="53">
        <f t="shared" si="4"/>
        <v>36</v>
      </c>
      <c r="BA6" s="53">
        <f t="shared" si="4"/>
        <v>26</v>
      </c>
      <c r="BB6" s="53">
        <f t="shared" si="4"/>
        <v>87</v>
      </c>
      <c r="BC6" s="53">
        <f t="shared" si="4"/>
        <v>7646</v>
      </c>
      <c r="BD6" s="53">
        <f t="shared" si="4"/>
        <v>53</v>
      </c>
      <c r="BE6" s="51" t="str">
        <f>IF(BE8="-","",IF(BE8="-","【-】","【"&amp;SUBSTITUTE(TEXT(BE8,"#,##0"),"-","△")&amp;"】"))</f>
        <v>【33】</v>
      </c>
      <c r="BF6" s="52">
        <f>IF(BF8="-",NA(),BF8)</f>
        <v>63.2</v>
      </c>
      <c r="BG6" s="52">
        <f t="shared" ref="BG6:BO6" si="5">IF(BG8="-",NA(),BG8)</f>
        <v>56.3</v>
      </c>
      <c r="BH6" s="52">
        <f t="shared" si="5"/>
        <v>48.4</v>
      </c>
      <c r="BI6" s="52">
        <f t="shared" si="5"/>
        <v>56.1</v>
      </c>
      <c r="BJ6" s="52">
        <f t="shared" si="5"/>
        <v>60.6</v>
      </c>
      <c r="BK6" s="52">
        <f t="shared" si="5"/>
        <v>30.7</v>
      </c>
      <c r="BL6" s="52">
        <f t="shared" si="5"/>
        <v>13.5</v>
      </c>
      <c r="BM6" s="52">
        <f t="shared" si="5"/>
        <v>7.1</v>
      </c>
      <c r="BN6" s="52">
        <f t="shared" si="5"/>
        <v>5.6</v>
      </c>
      <c r="BO6" s="52">
        <f t="shared" si="5"/>
        <v>18.100000000000001</v>
      </c>
      <c r="BP6" s="49" t="str">
        <f>IF(BP8="-","",IF(BP8="-","【-】","【"&amp;SUBSTITUTE(TEXT(BP8,"#,##0.0"),"-","△")&amp;"】"))</f>
        <v>【12.8】</v>
      </c>
      <c r="BQ6" s="53">
        <f>IF(BQ8="-",NA(),BQ8)</f>
        <v>90982</v>
      </c>
      <c r="BR6" s="53">
        <f t="shared" ref="BR6:BZ6" si="6">IF(BR8="-",NA(),BR8)</f>
        <v>78563</v>
      </c>
      <c r="BS6" s="53">
        <f t="shared" si="6"/>
        <v>56009</v>
      </c>
      <c r="BT6" s="53">
        <f t="shared" si="6"/>
        <v>61918</v>
      </c>
      <c r="BU6" s="53">
        <f t="shared" si="6"/>
        <v>76201</v>
      </c>
      <c r="BV6" s="53">
        <f t="shared" si="6"/>
        <v>24379</v>
      </c>
      <c r="BW6" s="53">
        <f t="shared" si="6"/>
        <v>22466</v>
      </c>
      <c r="BX6" s="53">
        <f t="shared" si="6"/>
        <v>4211</v>
      </c>
      <c r="BY6" s="53">
        <f t="shared" si="6"/>
        <v>10653</v>
      </c>
      <c r="BZ6" s="53">
        <f t="shared" si="6"/>
        <v>17717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107</v>
      </c>
      <c r="CM6" s="51">
        <f t="shared" ref="CM6:CN6" si="7">CM8</f>
        <v>72</v>
      </c>
      <c r="CN6" s="51">
        <f t="shared" si="7"/>
        <v>423789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107</v>
      </c>
      <c r="CZ6" s="52">
        <f>IF(CZ8="-",NA(),CZ8)</f>
        <v>330.8</v>
      </c>
      <c r="DA6" s="52">
        <f t="shared" ref="DA6:DI6" si="8">IF(DA8="-",NA(),DA8)</f>
        <v>198.1</v>
      </c>
      <c r="DB6" s="52">
        <f t="shared" si="8"/>
        <v>98.2</v>
      </c>
      <c r="DC6" s="52">
        <f t="shared" si="8"/>
        <v>40.700000000000003</v>
      </c>
      <c r="DD6" s="52">
        <f t="shared" si="8"/>
        <v>33.9</v>
      </c>
      <c r="DE6" s="52">
        <f t="shared" si="8"/>
        <v>165.9</v>
      </c>
      <c r="DF6" s="52">
        <f t="shared" si="8"/>
        <v>1263.5</v>
      </c>
      <c r="DG6" s="52">
        <f t="shared" si="8"/>
        <v>108.5</v>
      </c>
      <c r="DH6" s="52">
        <f t="shared" si="8"/>
        <v>136.19999999999999</v>
      </c>
      <c r="DI6" s="52">
        <f t="shared" si="8"/>
        <v>104.8</v>
      </c>
      <c r="DJ6" s="49" t="str">
        <f>IF(DJ8="-","",IF(DJ8="-","【-】","【"&amp;SUBSTITUTE(TEXT(DJ8,"#,##0.0"),"-","△")&amp;"】"))</f>
        <v>【72.2】</v>
      </c>
      <c r="DK6" s="52">
        <f>IF(DK8="-",NA(),DK8)</f>
        <v>123.3</v>
      </c>
      <c r="DL6" s="52">
        <f t="shared" ref="DL6:DT6" si="9">IF(DL8="-",NA(),DL8)</f>
        <v>120.5</v>
      </c>
      <c r="DM6" s="52">
        <f t="shared" si="9"/>
        <v>90.3</v>
      </c>
      <c r="DN6" s="52">
        <f t="shared" si="9"/>
        <v>95.7</v>
      </c>
      <c r="DO6" s="52">
        <f t="shared" si="9"/>
        <v>107.2</v>
      </c>
      <c r="DP6" s="52">
        <f t="shared" si="9"/>
        <v>135.30000000000001</v>
      </c>
      <c r="DQ6" s="52">
        <f t="shared" si="9"/>
        <v>127.8</v>
      </c>
      <c r="DR6" s="52">
        <f t="shared" si="9"/>
        <v>105.7</v>
      </c>
      <c r="DS6" s="52">
        <f t="shared" si="9"/>
        <v>104.3</v>
      </c>
      <c r="DT6" s="52">
        <f t="shared" si="9"/>
        <v>114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108</v>
      </c>
      <c r="B7" s="48">
        <f t="shared" ref="B7:X7" si="10">B8</f>
        <v>2022</v>
      </c>
      <c r="C7" s="48">
        <f t="shared" si="10"/>
        <v>162027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4</v>
      </c>
      <c r="H7" s="48" t="str">
        <f t="shared" si="10"/>
        <v>富山県　高岡市</v>
      </c>
      <c r="I7" s="48" t="str">
        <f t="shared" si="10"/>
        <v>高岡市営高岡中央駐車場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立体式</v>
      </c>
      <c r="R7" s="51">
        <f t="shared" si="10"/>
        <v>21</v>
      </c>
      <c r="S7" s="50" t="str">
        <f t="shared" si="10"/>
        <v>駅</v>
      </c>
      <c r="T7" s="50" t="str">
        <f t="shared" si="10"/>
        <v>有</v>
      </c>
      <c r="U7" s="51">
        <f t="shared" si="10"/>
        <v>20520</v>
      </c>
      <c r="V7" s="51">
        <f t="shared" si="10"/>
        <v>751</v>
      </c>
      <c r="W7" s="51">
        <f t="shared" si="10"/>
        <v>330</v>
      </c>
      <c r="X7" s="50" t="str">
        <f t="shared" si="10"/>
        <v>代行制</v>
      </c>
      <c r="Y7" s="52">
        <f>Y8</f>
        <v>47.9</v>
      </c>
      <c r="Z7" s="52">
        <f t="shared" ref="Z7:AH7" si="11">Z8</f>
        <v>49.8</v>
      </c>
      <c r="AA7" s="52">
        <f t="shared" si="11"/>
        <v>50.4</v>
      </c>
      <c r="AB7" s="52">
        <f t="shared" si="11"/>
        <v>85.6</v>
      </c>
      <c r="AC7" s="52">
        <f t="shared" si="11"/>
        <v>199.9</v>
      </c>
      <c r="AD7" s="52">
        <f t="shared" si="11"/>
        <v>245.6</v>
      </c>
      <c r="AE7" s="52">
        <f t="shared" si="11"/>
        <v>222.3</v>
      </c>
      <c r="AF7" s="52">
        <f t="shared" si="11"/>
        <v>130.19999999999999</v>
      </c>
      <c r="AG7" s="52">
        <f t="shared" si="11"/>
        <v>136.5</v>
      </c>
      <c r="AH7" s="52">
        <f t="shared" si="11"/>
        <v>183.5</v>
      </c>
      <c r="AI7" s="49"/>
      <c r="AJ7" s="52">
        <f>AJ8</f>
        <v>1.7</v>
      </c>
      <c r="AK7" s="52">
        <f t="shared" ref="AK7:AS7" si="12">AK8</f>
        <v>1.1000000000000001</v>
      </c>
      <c r="AL7" s="52">
        <f t="shared" si="12"/>
        <v>0.7</v>
      </c>
      <c r="AM7" s="52">
        <f t="shared" si="12"/>
        <v>0.5</v>
      </c>
      <c r="AN7" s="52">
        <f t="shared" si="12"/>
        <v>0</v>
      </c>
      <c r="AO7" s="52">
        <f t="shared" si="12"/>
        <v>3.5</v>
      </c>
      <c r="AP7" s="52">
        <f t="shared" si="12"/>
        <v>3.1</v>
      </c>
      <c r="AQ7" s="52">
        <f t="shared" si="12"/>
        <v>8.6</v>
      </c>
      <c r="AR7" s="52">
        <f t="shared" si="12"/>
        <v>4.3</v>
      </c>
      <c r="AS7" s="52">
        <f t="shared" si="12"/>
        <v>4.2</v>
      </c>
      <c r="AT7" s="49"/>
      <c r="AU7" s="53">
        <f>AU8</f>
        <v>16</v>
      </c>
      <c r="AV7" s="53">
        <f t="shared" ref="AV7:BD7" si="13">AV8</f>
        <v>10</v>
      </c>
      <c r="AW7" s="53">
        <f t="shared" si="13"/>
        <v>7</v>
      </c>
      <c r="AX7" s="53">
        <f t="shared" si="13"/>
        <v>153</v>
      </c>
      <c r="AY7" s="53">
        <f t="shared" si="13"/>
        <v>0</v>
      </c>
      <c r="AZ7" s="53">
        <f t="shared" si="13"/>
        <v>36</v>
      </c>
      <c r="BA7" s="53">
        <f t="shared" si="13"/>
        <v>26</v>
      </c>
      <c r="BB7" s="53">
        <f t="shared" si="13"/>
        <v>87</v>
      </c>
      <c r="BC7" s="53">
        <f t="shared" si="13"/>
        <v>7646</v>
      </c>
      <c r="BD7" s="53">
        <f t="shared" si="13"/>
        <v>53</v>
      </c>
      <c r="BE7" s="51"/>
      <c r="BF7" s="52">
        <f>BF8</f>
        <v>63.2</v>
      </c>
      <c r="BG7" s="52">
        <f t="shared" ref="BG7:BO7" si="14">BG8</f>
        <v>56.3</v>
      </c>
      <c r="BH7" s="52">
        <f t="shared" si="14"/>
        <v>48.4</v>
      </c>
      <c r="BI7" s="52">
        <f t="shared" si="14"/>
        <v>56.1</v>
      </c>
      <c r="BJ7" s="52">
        <f t="shared" si="14"/>
        <v>60.6</v>
      </c>
      <c r="BK7" s="52">
        <f t="shared" si="14"/>
        <v>30.7</v>
      </c>
      <c r="BL7" s="52">
        <f t="shared" si="14"/>
        <v>13.5</v>
      </c>
      <c r="BM7" s="52">
        <f t="shared" si="14"/>
        <v>7.1</v>
      </c>
      <c r="BN7" s="52">
        <f t="shared" si="14"/>
        <v>5.6</v>
      </c>
      <c r="BO7" s="52">
        <f t="shared" si="14"/>
        <v>18.100000000000001</v>
      </c>
      <c r="BP7" s="49"/>
      <c r="BQ7" s="53">
        <f>BQ8</f>
        <v>90982</v>
      </c>
      <c r="BR7" s="53">
        <f t="shared" ref="BR7:BZ7" si="15">BR8</f>
        <v>78563</v>
      </c>
      <c r="BS7" s="53">
        <f t="shared" si="15"/>
        <v>56009</v>
      </c>
      <c r="BT7" s="53">
        <f t="shared" si="15"/>
        <v>61918</v>
      </c>
      <c r="BU7" s="53">
        <f t="shared" si="15"/>
        <v>76201</v>
      </c>
      <c r="BV7" s="53">
        <f t="shared" si="15"/>
        <v>24379</v>
      </c>
      <c r="BW7" s="53">
        <f t="shared" si="15"/>
        <v>22466</v>
      </c>
      <c r="BX7" s="53">
        <f t="shared" si="15"/>
        <v>4211</v>
      </c>
      <c r="BY7" s="53">
        <f t="shared" si="15"/>
        <v>10653</v>
      </c>
      <c r="BZ7" s="53">
        <f t="shared" si="15"/>
        <v>17717</v>
      </c>
      <c r="CA7" s="51"/>
      <c r="CB7" s="52" t="s">
        <v>109</v>
      </c>
      <c r="CC7" s="52" t="s">
        <v>109</v>
      </c>
      <c r="CD7" s="52" t="s">
        <v>109</v>
      </c>
      <c r="CE7" s="52" t="s">
        <v>109</v>
      </c>
      <c r="CF7" s="52" t="s">
        <v>109</v>
      </c>
      <c r="CG7" s="52" t="s">
        <v>109</v>
      </c>
      <c r="CH7" s="52" t="s">
        <v>109</v>
      </c>
      <c r="CI7" s="52" t="s">
        <v>109</v>
      </c>
      <c r="CJ7" s="52" t="s">
        <v>109</v>
      </c>
      <c r="CK7" s="52" t="s">
        <v>110</v>
      </c>
      <c r="CL7" s="49"/>
      <c r="CM7" s="51">
        <f>CM8</f>
        <v>72</v>
      </c>
      <c r="CN7" s="51">
        <f>CN8</f>
        <v>423789</v>
      </c>
      <c r="CO7" s="52" t="s">
        <v>109</v>
      </c>
      <c r="CP7" s="52" t="s">
        <v>109</v>
      </c>
      <c r="CQ7" s="52" t="s">
        <v>109</v>
      </c>
      <c r="CR7" s="52" t="s">
        <v>109</v>
      </c>
      <c r="CS7" s="52" t="s">
        <v>109</v>
      </c>
      <c r="CT7" s="52" t="s">
        <v>109</v>
      </c>
      <c r="CU7" s="52" t="s">
        <v>109</v>
      </c>
      <c r="CV7" s="52" t="s">
        <v>109</v>
      </c>
      <c r="CW7" s="52" t="s">
        <v>109</v>
      </c>
      <c r="CX7" s="52" t="s">
        <v>107</v>
      </c>
      <c r="CY7" s="49"/>
      <c r="CZ7" s="52">
        <f>CZ8</f>
        <v>330.8</v>
      </c>
      <c r="DA7" s="52">
        <f t="shared" ref="DA7:DI7" si="16">DA8</f>
        <v>198.1</v>
      </c>
      <c r="DB7" s="52">
        <f t="shared" si="16"/>
        <v>98.2</v>
      </c>
      <c r="DC7" s="52">
        <f t="shared" si="16"/>
        <v>40.700000000000003</v>
      </c>
      <c r="DD7" s="52">
        <f t="shared" si="16"/>
        <v>33.9</v>
      </c>
      <c r="DE7" s="52">
        <f t="shared" si="16"/>
        <v>165.9</v>
      </c>
      <c r="DF7" s="52">
        <f t="shared" si="16"/>
        <v>1263.5</v>
      </c>
      <c r="DG7" s="52">
        <f t="shared" si="16"/>
        <v>108.5</v>
      </c>
      <c r="DH7" s="52">
        <f t="shared" si="16"/>
        <v>136.19999999999999</v>
      </c>
      <c r="DI7" s="52">
        <f t="shared" si="16"/>
        <v>104.8</v>
      </c>
      <c r="DJ7" s="49"/>
      <c r="DK7" s="52">
        <f>DK8</f>
        <v>123.3</v>
      </c>
      <c r="DL7" s="52">
        <f t="shared" ref="DL7:DT7" si="17">DL8</f>
        <v>120.5</v>
      </c>
      <c r="DM7" s="52">
        <f t="shared" si="17"/>
        <v>90.3</v>
      </c>
      <c r="DN7" s="52">
        <f t="shared" si="17"/>
        <v>95.7</v>
      </c>
      <c r="DO7" s="52">
        <f t="shared" si="17"/>
        <v>107.2</v>
      </c>
      <c r="DP7" s="52">
        <f t="shared" si="17"/>
        <v>135.30000000000001</v>
      </c>
      <c r="DQ7" s="52">
        <f t="shared" si="17"/>
        <v>127.8</v>
      </c>
      <c r="DR7" s="52">
        <f t="shared" si="17"/>
        <v>105.7</v>
      </c>
      <c r="DS7" s="52">
        <f t="shared" si="17"/>
        <v>104.3</v>
      </c>
      <c r="DT7" s="52">
        <f t="shared" si="17"/>
        <v>114</v>
      </c>
      <c r="DU7" s="49"/>
    </row>
    <row r="8" spans="1:125" s="54" customFormat="1" x14ac:dyDescent="0.15">
      <c r="A8" s="37"/>
      <c r="B8" s="55">
        <v>2022</v>
      </c>
      <c r="C8" s="55">
        <v>162027</v>
      </c>
      <c r="D8" s="55">
        <v>47</v>
      </c>
      <c r="E8" s="55">
        <v>14</v>
      </c>
      <c r="F8" s="55">
        <v>0</v>
      </c>
      <c r="G8" s="55">
        <v>4</v>
      </c>
      <c r="H8" s="55" t="s">
        <v>111</v>
      </c>
      <c r="I8" s="55" t="s">
        <v>112</v>
      </c>
      <c r="J8" s="55" t="s">
        <v>113</v>
      </c>
      <c r="K8" s="55" t="s">
        <v>114</v>
      </c>
      <c r="L8" s="55" t="s">
        <v>115</v>
      </c>
      <c r="M8" s="55" t="s">
        <v>116</v>
      </c>
      <c r="N8" s="55" t="s">
        <v>117</v>
      </c>
      <c r="O8" s="56" t="s">
        <v>118</v>
      </c>
      <c r="P8" s="57" t="s">
        <v>119</v>
      </c>
      <c r="Q8" s="57" t="s">
        <v>120</v>
      </c>
      <c r="R8" s="58">
        <v>21</v>
      </c>
      <c r="S8" s="57" t="s">
        <v>121</v>
      </c>
      <c r="T8" s="57" t="s">
        <v>122</v>
      </c>
      <c r="U8" s="58">
        <v>20520</v>
      </c>
      <c r="V8" s="58">
        <v>751</v>
      </c>
      <c r="W8" s="58">
        <v>330</v>
      </c>
      <c r="X8" s="57" t="s">
        <v>123</v>
      </c>
      <c r="Y8" s="59">
        <v>47.9</v>
      </c>
      <c r="Z8" s="59">
        <v>49.8</v>
      </c>
      <c r="AA8" s="59">
        <v>50.4</v>
      </c>
      <c r="AB8" s="59">
        <v>85.6</v>
      </c>
      <c r="AC8" s="59">
        <v>199.9</v>
      </c>
      <c r="AD8" s="59">
        <v>245.6</v>
      </c>
      <c r="AE8" s="59">
        <v>222.3</v>
      </c>
      <c r="AF8" s="59">
        <v>130.19999999999999</v>
      </c>
      <c r="AG8" s="59">
        <v>136.5</v>
      </c>
      <c r="AH8" s="59">
        <v>183.5</v>
      </c>
      <c r="AI8" s="56">
        <v>676.8</v>
      </c>
      <c r="AJ8" s="59">
        <v>1.7</v>
      </c>
      <c r="AK8" s="59">
        <v>1.1000000000000001</v>
      </c>
      <c r="AL8" s="59">
        <v>0.7</v>
      </c>
      <c r="AM8" s="59">
        <v>0.5</v>
      </c>
      <c r="AN8" s="59">
        <v>0</v>
      </c>
      <c r="AO8" s="59">
        <v>3.5</v>
      </c>
      <c r="AP8" s="59">
        <v>3.1</v>
      </c>
      <c r="AQ8" s="59">
        <v>8.6</v>
      </c>
      <c r="AR8" s="59">
        <v>4.3</v>
      </c>
      <c r="AS8" s="59">
        <v>4.2</v>
      </c>
      <c r="AT8" s="56">
        <v>3.6</v>
      </c>
      <c r="AU8" s="60">
        <v>16</v>
      </c>
      <c r="AV8" s="60">
        <v>10</v>
      </c>
      <c r="AW8" s="60">
        <v>7</v>
      </c>
      <c r="AX8" s="60">
        <v>153</v>
      </c>
      <c r="AY8" s="60">
        <v>0</v>
      </c>
      <c r="AZ8" s="60">
        <v>36</v>
      </c>
      <c r="BA8" s="60">
        <v>26</v>
      </c>
      <c r="BB8" s="60">
        <v>87</v>
      </c>
      <c r="BC8" s="60">
        <v>7646</v>
      </c>
      <c r="BD8" s="60">
        <v>53</v>
      </c>
      <c r="BE8" s="60">
        <v>33</v>
      </c>
      <c r="BF8" s="59">
        <v>63.2</v>
      </c>
      <c r="BG8" s="59">
        <v>56.3</v>
      </c>
      <c r="BH8" s="59">
        <v>48.4</v>
      </c>
      <c r="BI8" s="59">
        <v>56.1</v>
      </c>
      <c r="BJ8" s="59">
        <v>60.6</v>
      </c>
      <c r="BK8" s="59">
        <v>30.7</v>
      </c>
      <c r="BL8" s="59">
        <v>13.5</v>
      </c>
      <c r="BM8" s="59">
        <v>7.1</v>
      </c>
      <c r="BN8" s="59">
        <v>5.6</v>
      </c>
      <c r="BO8" s="59">
        <v>18.100000000000001</v>
      </c>
      <c r="BP8" s="56">
        <v>12.8</v>
      </c>
      <c r="BQ8" s="60">
        <v>90982</v>
      </c>
      <c r="BR8" s="60">
        <v>78563</v>
      </c>
      <c r="BS8" s="60">
        <v>56009</v>
      </c>
      <c r="BT8" s="61">
        <v>61918</v>
      </c>
      <c r="BU8" s="61">
        <v>76201</v>
      </c>
      <c r="BV8" s="60">
        <v>24379</v>
      </c>
      <c r="BW8" s="60">
        <v>22466</v>
      </c>
      <c r="BX8" s="60">
        <v>4211</v>
      </c>
      <c r="BY8" s="60">
        <v>10653</v>
      </c>
      <c r="BZ8" s="60">
        <v>17717</v>
      </c>
      <c r="CA8" s="58">
        <v>10556</v>
      </c>
      <c r="CB8" s="59" t="s">
        <v>115</v>
      </c>
      <c r="CC8" s="59" t="s">
        <v>115</v>
      </c>
      <c r="CD8" s="59" t="s">
        <v>115</v>
      </c>
      <c r="CE8" s="59" t="s">
        <v>115</v>
      </c>
      <c r="CF8" s="59" t="s">
        <v>115</v>
      </c>
      <c r="CG8" s="59" t="s">
        <v>115</v>
      </c>
      <c r="CH8" s="59" t="s">
        <v>115</v>
      </c>
      <c r="CI8" s="59" t="s">
        <v>115</v>
      </c>
      <c r="CJ8" s="59" t="s">
        <v>115</v>
      </c>
      <c r="CK8" s="59" t="s">
        <v>115</v>
      </c>
      <c r="CL8" s="56" t="s">
        <v>115</v>
      </c>
      <c r="CM8" s="58">
        <v>72</v>
      </c>
      <c r="CN8" s="58">
        <v>423789</v>
      </c>
      <c r="CO8" s="59" t="s">
        <v>115</v>
      </c>
      <c r="CP8" s="59" t="s">
        <v>115</v>
      </c>
      <c r="CQ8" s="59" t="s">
        <v>115</v>
      </c>
      <c r="CR8" s="59" t="s">
        <v>115</v>
      </c>
      <c r="CS8" s="59" t="s">
        <v>115</v>
      </c>
      <c r="CT8" s="59" t="s">
        <v>115</v>
      </c>
      <c r="CU8" s="59" t="s">
        <v>115</v>
      </c>
      <c r="CV8" s="59" t="s">
        <v>115</v>
      </c>
      <c r="CW8" s="59" t="s">
        <v>115</v>
      </c>
      <c r="CX8" s="59" t="s">
        <v>115</v>
      </c>
      <c r="CY8" s="56" t="s">
        <v>115</v>
      </c>
      <c r="CZ8" s="59">
        <v>330.8</v>
      </c>
      <c r="DA8" s="59">
        <v>198.1</v>
      </c>
      <c r="DB8" s="59">
        <v>98.2</v>
      </c>
      <c r="DC8" s="59">
        <v>40.700000000000003</v>
      </c>
      <c r="DD8" s="59">
        <v>33.9</v>
      </c>
      <c r="DE8" s="59">
        <v>165.9</v>
      </c>
      <c r="DF8" s="59">
        <v>1263.5</v>
      </c>
      <c r="DG8" s="59">
        <v>108.5</v>
      </c>
      <c r="DH8" s="59">
        <v>136.19999999999999</v>
      </c>
      <c r="DI8" s="59">
        <v>104.8</v>
      </c>
      <c r="DJ8" s="56">
        <v>72.2</v>
      </c>
      <c r="DK8" s="59">
        <v>123.3</v>
      </c>
      <c r="DL8" s="59">
        <v>120.5</v>
      </c>
      <c r="DM8" s="59">
        <v>90.3</v>
      </c>
      <c r="DN8" s="59">
        <v>95.7</v>
      </c>
      <c r="DO8" s="59">
        <v>107.2</v>
      </c>
      <c r="DP8" s="59">
        <v>135.30000000000001</v>
      </c>
      <c r="DQ8" s="59">
        <v>127.8</v>
      </c>
      <c r="DR8" s="59">
        <v>105.7</v>
      </c>
      <c r="DS8" s="59">
        <v>104.3</v>
      </c>
      <c r="DT8" s="59">
        <v>114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124</v>
      </c>
      <c r="C10" s="64" t="s">
        <v>125</v>
      </c>
      <c r="D10" s="64" t="s">
        <v>126</v>
      </c>
      <c r="E10" s="64" t="s">
        <v>127</v>
      </c>
      <c r="F10" s="64" t="s">
        <v>128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山崎　紘和</cp:lastModifiedBy>
  <cp:lastPrinted>2024-02-07T01:09:45Z</cp:lastPrinted>
  <dcterms:created xsi:type="dcterms:W3CDTF">2024-01-11T00:09:55Z</dcterms:created>
  <dcterms:modified xsi:type="dcterms:W3CDTF">2024-02-07T01:09:47Z</dcterms:modified>
  <cp:category/>
</cp:coreProperties>
</file>