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P:\水道課\176 国・県・市からの照会・調査関係等\☆県市町村支援課\経営比較分析表\R04\上水道\提出\"/>
    </mc:Choice>
  </mc:AlternateContent>
  <xr:revisionPtr revIDLastSave="0" documentId="13_ncr:1_{BBA34E69-D898-4925-BAF9-8B46721A1C9D}" xr6:coauthVersionLast="36" xr6:coauthVersionMax="36" xr10:uidLastSave="{00000000-0000-0000-0000-000000000000}"/>
  <workbookProtection workbookAlgorithmName="SHA-512" workbookHashValue="2O8gmM76FtvcXdR9Br4OIWay7HNuDeFnA3QCD+Q/SV4QPRwNKS6M/8qF1vhEaGCsT5egjbmo2hNL3hTmjdE8Vg==" workbookSaltValue="6RqtOdVqemcMyXLf4NzGx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B10" i="4"/>
  <c r="BB8" i="4"/>
  <c r="AD8" i="4"/>
  <c r="W8" i="4"/>
  <c r="B8" i="4"/>
  <c r="B6"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<sst xmlns="http://schemas.openxmlformats.org/spreadsheetml/2006/main" count="228" uniqueCount="116">
  <si>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</si>
  <si>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</si>
  <si>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</si>
  <si>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</si>
  <si>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</si>
  <si>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</si>
  <si>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</si>
  <si>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</si>
  <si>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</si>
  <si>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</si>
  <si>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</si>
  <si>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</si>
  <si>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</si>
  <si>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</si>
  <si>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</si>
  <si>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</si>
  <si>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</si>
  <si>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</si>
  <si>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</si>
  <si>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</si>
  <si>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</si>
  <si>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</si>
  <si>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</si>
  <si>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</si>
  <si>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</si>
  <si>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</si>
  <si>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</si>
  <si>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</si>
  <si>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</si>
  <si>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</si>
  <si>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</si>
  <si>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</si>
  <si>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</si>
  <si>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</si>
  <si>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</si>
  <si>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</si>
  <si>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</si>
  <si>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</si>
  <si>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</si>
  <si>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</si>
  <si>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</si>
  <si>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</si>
  <si>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</si>
  <si>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</si>
  <si>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</si>
  <si>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</si>
  <si>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</si>
  <si>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</si>
  <si>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</si>
  <si>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</si>
  <si>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</si>
  <si>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</si>
  <si>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</si>
  <si>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</si>
  <si>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</si>
  <si>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</si>
  <si>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</si>
  <si>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</si>
  <si>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</si>
  <si>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</si>
  <si>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</si>
  <si>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</si>
  <si>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</si>
  <si>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</si>
  <si>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</si>
  <si>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</si>
  <si>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</si>
  <si>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</si>
  <si>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</si>
  <si>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</si>
  <si>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</si>
  <si>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</si>
  <si>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</si>
  <si>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</si>
  <si>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</si>
  <si>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</si>
  <si>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</si>
  <si>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</si>
  <si>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</si>
  <si>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</si>
  <si>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</si>
  <si>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</si>
  <si>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</si>
  <si>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</si>
  <si>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</si>
  <si>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</si>
  <si>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</si>
  <si>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</si>
  <si>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</si>
  <si>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</si>
  <si>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</si>
  <si>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</si>
  <si>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</si>
  <si>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</si>
  <si>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</si>
  <si>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</si>
  <si>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</si>
  <si>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</si>
  <si>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</si>
  <si>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</si>
  <si>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</si>
  <si>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</si>
  <si>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</si>
  <si>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</si>
  <si>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</si>
  <si>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</si>
  <si>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</si>
  <si>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</si>
  <si>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</si>
  <si>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</si>
  <si>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</si>
  <si>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</si>
  <si>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</si>
  <si>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①有形固定資産減価償却率：類似団体の平均よりやや低く、施設の老朽化の状況を把握し、計画的な更新等に努める。
②管路経年化率：類似団体の平均と比べ低い数値であるが、H30年度より法定耐用年数を超える管路が集中してきており、事業費の平準化を図りながら、引き続き管路の更新を適切に実施する。
③管路更新率：類似団体の平均と比べ低い水準である。基幹管路を中心に計画的に管路更新に努める。</t>
    <rPh sb="49" eb="50">
      <t>ツト</t>
    </rPh>
    <rPh sb="110" eb="113">
      <t>ジギョウヒ</t>
    </rPh>
    <rPh sb="114" eb="117">
      <t>ヘイジュンカ</t>
    </rPh>
    <rPh sb="118" eb="119">
      <t>ハカ</t>
    </rPh>
    <phoneticPr fontId="4"/>
  </si>
  <si>
    <t>①経常収支比率：類似団体の平均を上回っており、収支も黒字を維持している。R元年10月に料金の増額改定を行ったことから、R2年度から比率が改善したが、R3年度は、給水収益の減や新水道ビジョン策定関係等で委託料増があり少し落ち込みが見られた。R4年度は、委託料の減や物価高騰対策等で実施した基本料金減免事業に伴う一般会計からの補助金等の影響から、比率の改善が見られた。今後も経費削減を進めるなどして経営の健全化に努める。
②累積欠損金比率：累積欠損金が発生しておらず、健全な状態である。
③流動比率：類似団体の平均に比べると低い状況にあるが、100％を超えており事業運営に支障はない。
④企業債残高対給水収益比率：類似団体の平均に比べると倍以上高い状況である。施設建設の投資規模や時期を見据えて、企業債の発行の抑制に努める。
⑤料金回収率：H31年４月に赤字経営の簡易水道事業を会計統合したことにより、100％を割り込んだが、R元年10月に行った料金の増額改定によりR2年度から比率が改善し、R3年度は100％を上回った。R4年度は、物価高騰対策の基本料金料金等減免事業の影響で料金収入としては減となり100％を下回っているが、その分は営業外費用に一般会計からの補助金として収納されている。その額を含めると料金回収率は110％程となる。また、類似団体の平均も上回っている。
⑥給水原価：類似団体の平均に比べ低い数値となっており、今後も維持できるよう努める。
⑦施設利用率：類似団体の平均に比べ低い数値である。今後の給水人口の減少の推移も踏まえながら、施設の統廃合やダウンサイジング等検討に努める。
⑧有収率：類似団体の平均に比べ低く、施設稼働効率が悪い状態にある。老朽管の更新や漏水調査等の実施により数値の改善に努める。</t>
    <rPh sb="16" eb="17">
      <t>ウエ</t>
    </rPh>
    <rPh sb="17" eb="18">
      <t>マワ</t>
    </rPh>
    <rPh sb="37" eb="38">
      <t>ガン</t>
    </rPh>
    <rPh sb="80" eb="82">
      <t>キュウスイ</t>
    </rPh>
    <rPh sb="82" eb="84">
      <t>シュウエキ</t>
    </rPh>
    <rPh sb="85" eb="86">
      <t>ゲン</t>
    </rPh>
    <rPh sb="87" eb="90">
      <t>シンスイドウ</t>
    </rPh>
    <rPh sb="94" eb="96">
      <t>サクテイ</t>
    </rPh>
    <rPh sb="96" eb="98">
      <t>カンケイ</t>
    </rPh>
    <rPh sb="98" eb="99">
      <t>トウ</t>
    </rPh>
    <rPh sb="100" eb="103">
      <t>イタクリョウ</t>
    </rPh>
    <rPh sb="103" eb="104">
      <t>ゾウ</t>
    </rPh>
    <rPh sb="107" eb="108">
      <t>スコ</t>
    </rPh>
    <rPh sb="109" eb="110">
      <t>オ</t>
    </rPh>
    <rPh sb="111" eb="112">
      <t>コ</t>
    </rPh>
    <rPh sb="114" eb="115">
      <t>ミ</t>
    </rPh>
    <rPh sb="121" eb="123">
      <t>ネンド</t>
    </rPh>
    <rPh sb="125" eb="127">
      <t>イタク</t>
    </rPh>
    <rPh sb="127" eb="128">
      <t>リョウ</t>
    </rPh>
    <rPh sb="129" eb="130">
      <t>ゲン</t>
    </rPh>
    <rPh sb="139" eb="141">
      <t>ジッシ</t>
    </rPh>
    <rPh sb="161" eb="164">
      <t>ホジョキン</t>
    </rPh>
    <rPh sb="164" eb="165">
      <t>トウ</t>
    </rPh>
    <rPh sb="171" eb="173">
      <t>ヒリツ</t>
    </rPh>
    <rPh sb="174" eb="176">
      <t>カイゼン</t>
    </rPh>
    <rPh sb="177" eb="178">
      <t>ミ</t>
    </rPh>
    <rPh sb="182" eb="184">
      <t>コンゴ</t>
    </rPh>
    <rPh sb="185" eb="187">
      <t>ケイヒ</t>
    </rPh>
    <rPh sb="187" eb="189">
      <t>サクゲン</t>
    </rPh>
    <rPh sb="190" eb="191">
      <t>スス</t>
    </rPh>
    <rPh sb="356" eb="357">
      <t>ツト</t>
    </rPh>
    <rPh sb="446" eb="448">
      <t>ネンド</t>
    </rPh>
    <rPh sb="454" eb="456">
      <t>ウワマワ</t>
    </rPh>
    <rPh sb="461" eb="463">
      <t>ネンド</t>
    </rPh>
    <rPh sb="465" eb="467">
      <t>ブッカ</t>
    </rPh>
    <rPh sb="467" eb="469">
      <t>コウトウ</t>
    </rPh>
    <rPh sb="469" eb="471">
      <t>タイサク</t>
    </rPh>
    <rPh sb="472" eb="476">
      <t>キホンリョウキン</t>
    </rPh>
    <rPh sb="476" eb="478">
      <t>リョウキン</t>
    </rPh>
    <rPh sb="478" eb="479">
      <t>トウ</t>
    </rPh>
    <rPh sb="479" eb="481">
      <t>ゲンメン</t>
    </rPh>
    <rPh sb="481" eb="483">
      <t>ジギョウ</t>
    </rPh>
    <rPh sb="484" eb="486">
      <t>エイキョウ</t>
    </rPh>
    <rPh sb="487" eb="491">
      <t>リョウキンシュウニュウ</t>
    </rPh>
    <rPh sb="495" eb="496">
      <t>ゲン</t>
    </rPh>
    <rPh sb="504" eb="506">
      <t>シタマワ</t>
    </rPh>
    <rPh sb="514" eb="515">
      <t>ブン</t>
    </rPh>
    <rPh sb="516" eb="518">
      <t>エイギョウ</t>
    </rPh>
    <rPh sb="518" eb="519">
      <t>ガイ</t>
    </rPh>
    <rPh sb="519" eb="521">
      <t>ヒヨウ</t>
    </rPh>
    <rPh sb="522" eb="526">
      <t>イッパンカイケイ</t>
    </rPh>
    <rPh sb="535" eb="537">
      <t>シュウノウ</t>
    </rPh>
    <rPh sb="545" eb="546">
      <t>ガク</t>
    </rPh>
    <rPh sb="547" eb="548">
      <t>フク</t>
    </rPh>
    <rPh sb="551" eb="553">
      <t>リョウキン</t>
    </rPh>
    <rPh sb="553" eb="556">
      <t>カイシュウリツ</t>
    </rPh>
    <rPh sb="561" eb="562">
      <t>ホド</t>
    </rPh>
    <rPh sb="692" eb="693">
      <t>ツト</t>
    </rPh>
    <phoneticPr fontId="4"/>
  </si>
  <si>
    <t>　今後の施設や管路の更新に備え、R元年10月に料金の増額改定を行ったところであり、R2年度からは経常収支比率が改善したが、委託料の増加などからR3年度は少し落ち込みが見られた。R4年度については、委託料の減少や物価高騰対策等で実施した基本料金減免事業に伴う一般会計からの補助金等の影響から比率の改善が見られた。　
　老朽化した施設や管路の更新を計画的に進めていく上で、安定した財源の確保に向け、企業債借入額を抑制しながら、今後も定期的に料金の改定を検討し、健全な経営の維持に努める。
  R3年度に策定した水道ビジョンに基づき、今後も計画の進捗状況の把握や現状の経営分析等を行なうとともに、補助事業の活用や更新施設のダウンサイジング化や事業費の平準化などに取りくみ、健全な事業経営の維持に努める。</t>
    <rPh sb="17" eb="18">
      <t>ガン</t>
    </rPh>
    <rPh sb="48" eb="50">
      <t>ケイジョウ</t>
    </rPh>
    <rPh sb="50" eb="52">
      <t>シュウシ</t>
    </rPh>
    <rPh sb="61" eb="64">
      <t>イタクリョウ</t>
    </rPh>
    <rPh sb="65" eb="67">
      <t>ゾウカ</t>
    </rPh>
    <rPh sb="102" eb="104">
      <t>ゲンショウ</t>
    </rPh>
    <rPh sb="237" eb="238">
      <t>ツト</t>
    </rPh>
    <rPh sb="249" eb="251">
      <t>サクテイ</t>
    </rPh>
    <rPh sb="260" eb="261">
      <t>モト</t>
    </rPh>
    <rPh sb="264" eb="266">
      <t>コンゴ</t>
    </rPh>
    <rPh sb="318" eb="321">
      <t>ジギョウヒ</t>
    </rPh>
    <rPh sb="322" eb="325">
      <t>ヘイジュンカ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</si>
</sst>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0.64</c:v>
                </c:pt>
                <c:pt idx="1">
                  <c:v>0.37</c:v>
                </c:pt>
                <c:pt idx="2">
                  <c:v>0.42</c:v>
                </c:pt>
                <c:pt idx="3">
                  <c:v>0.25</c:v>
                </c:pt>
                <c:pt idx="4">
                  <c:v>0.36</c:v>
                </c:pt>
              </c:numCache>
            </c:numRef>
          </c:val>
          <c:extLst>
            <c:ext xmlns:c16="http://schemas.microsoft.com/office/drawing/2014/chart" uri="{C3380CC4-5D6E-409C-BE32-E72D297353CC}">
              <c16:uniqueId val="{00000000-7472-4742-9D4A-A84149A10CD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7472-4742-9D4A-A84149A10CD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41.01</c:v>
                </c:pt>
                <c:pt idx="1">
                  <c:v>42.85</c:v>
                </c:pt>
                <c:pt idx="2">
                  <c:v>43.58</c:v>
                </c:pt>
                <c:pt idx="3">
                  <c:v>42.33</c:v>
                </c:pt>
                <c:pt idx="4">
                  <c:v>41.21</c:v>
                </c:pt>
              </c:numCache>
            </c:numRef>
          </c:val>
          <c:extLst>
            <c:ext xmlns:c16="http://schemas.microsoft.com/office/drawing/2014/chart" uri="{C3380CC4-5D6E-409C-BE32-E72D297353CC}">
              <c16:uniqueId val="{00000000-96C3-4306-995D-1F3234EC7C0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96C3-4306-995D-1F3234EC7C0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79.44</c:v>
                </c:pt>
                <c:pt idx="1">
                  <c:v>75.33</c:v>
                </c:pt>
                <c:pt idx="2">
                  <c:v>76.59</c:v>
                </c:pt>
                <c:pt idx="3">
                  <c:v>75.8</c:v>
                </c:pt>
                <c:pt idx="4">
                  <c:v>76.56</c:v>
                </c:pt>
              </c:numCache>
            </c:numRef>
          </c:val>
          <c:extLst>
            <c:ext xmlns:c16="http://schemas.microsoft.com/office/drawing/2014/chart" uri="{C3380CC4-5D6E-409C-BE32-E72D297353CC}">
              <c16:uniqueId val="{00000000-824D-4A39-A798-27AADCFF645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824D-4A39-A798-27AADCFF645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112.17</c:v>
                </c:pt>
                <c:pt idx="1">
                  <c:v>104.54</c:v>
                </c:pt>
                <c:pt idx="2">
                  <c:v>119.39</c:v>
                </c:pt>
                <c:pt idx="3">
                  <c:v>111.47</c:v>
                </c:pt>
                <c:pt idx="4">
                  <c:v>115.97</c:v>
                </c:pt>
              </c:numCache>
            </c:numRef>
          </c:val>
          <c:extLst>
            <c:ext xmlns:c16="http://schemas.microsoft.com/office/drawing/2014/chart" uri="{C3380CC4-5D6E-409C-BE32-E72D297353CC}">
              <c16:uniqueId val="{00000000-491D-43E6-AFC8-E9C6A73BA91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491D-43E6-AFC8-E9C6A73BA91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46.65</c:v>
                </c:pt>
                <c:pt idx="1">
                  <c:v>45.69</c:v>
                </c:pt>
                <c:pt idx="2">
                  <c:v>46.82</c:v>
                </c:pt>
                <c:pt idx="3">
                  <c:v>47.11</c:v>
                </c:pt>
                <c:pt idx="4">
                  <c:v>48.29</c:v>
                </c:pt>
              </c:numCache>
            </c:numRef>
          </c:val>
          <c:extLst>
            <c:ext xmlns:c16="http://schemas.microsoft.com/office/drawing/2014/chart" uri="{C3380CC4-5D6E-409C-BE32-E72D297353CC}">
              <c16:uniqueId val="{00000000-8584-4D6E-9B69-822E06DF822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8584-4D6E-9B69-822E06DF822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9.1</c:v>
                </c:pt>
                <c:pt idx="1">
                  <c:v>10.1</c:v>
                </c:pt>
                <c:pt idx="2">
                  <c:v>9.19</c:v>
                </c:pt>
                <c:pt idx="3">
                  <c:v>10.29</c:v>
                </c:pt>
                <c:pt idx="4">
                  <c:v>12.48</c:v>
                </c:pt>
              </c:numCache>
            </c:numRef>
          </c:val>
          <c:extLst>
            <c:ext xmlns:c16="http://schemas.microsoft.com/office/drawing/2014/chart" uri="{C3380CC4-5D6E-409C-BE32-E72D297353CC}">
              <c16:uniqueId val="{00000000-D36B-43C2-9DF3-34095B1D8DC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D36B-43C2-9DF3-34095B1D8DC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13-485B-A427-AA87ABA3292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4A13-485B-A427-AA87ABA3292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167.13</c:v>
                </c:pt>
                <c:pt idx="1">
                  <c:v>164.27</c:v>
                </c:pt>
                <c:pt idx="2">
                  <c:v>163.62</c:v>
                </c:pt>
                <c:pt idx="3">
                  <c:v>165.4</c:v>
                </c:pt>
                <c:pt idx="4">
                  <c:v>177.61</c:v>
                </c:pt>
              </c:numCache>
            </c:numRef>
          </c:val>
          <c:extLst>
            <c:ext xmlns:c16="http://schemas.microsoft.com/office/drawing/2014/chart" uri="{C3380CC4-5D6E-409C-BE32-E72D297353CC}">
              <c16:uniqueId val="{00000000-F693-441B-941B-BF00DF6CA3E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F693-441B-941B-BF00DF6CA3E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840.34</c:v>
                </c:pt>
                <c:pt idx="1">
                  <c:v>883.19</c:v>
                </c:pt>
                <c:pt idx="2">
                  <c:v>869.68</c:v>
                </c:pt>
                <c:pt idx="3">
                  <c:v>772.77</c:v>
                </c:pt>
                <c:pt idx="4">
                  <c:v>862.82</c:v>
                </c:pt>
              </c:numCache>
            </c:numRef>
          </c:val>
          <c:extLst>
            <c:ext xmlns:c16="http://schemas.microsoft.com/office/drawing/2014/chart" uri="{C3380CC4-5D6E-409C-BE32-E72D297353CC}">
              <c16:uniqueId val="{00000000-6AB3-4BC4-BE1B-7B103070ED1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6AB3-4BC4-BE1B-7B103070ED1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107.56</c:v>
                </c:pt>
                <c:pt idx="1">
                  <c:v>98.69</c:v>
                </c:pt>
                <c:pt idx="2">
                  <c:v>99.63</c:v>
                </c:pt>
                <c:pt idx="3">
                  <c:v>105.8</c:v>
                </c:pt>
                <c:pt idx="4">
                  <c:v>96.4</c:v>
                </c:pt>
              </c:numCache>
            </c:numRef>
          </c:val>
          <c:extLst>
            <c:ext xmlns:c16="http://schemas.microsoft.com/office/drawing/2014/chart" uri="{C3380CC4-5D6E-409C-BE32-E72D297353CC}">
              <c16:uniqueId val="{00000000-9F55-414E-9906-6C5A104A704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9F55-414E-9906-6C5A104A704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138.34</c:v>
                </c:pt>
                <c:pt idx="1">
                  <c:v>155.49</c:v>
                </c:pt>
                <c:pt idx="2">
                  <c:v>147.35</c:v>
                </c:pt>
                <c:pt idx="3">
                  <c:v>158.22</c:v>
                </c:pt>
                <c:pt idx="4">
                  <c:v>153.16999999999999</c:v>
                </c:pt>
              </c:numCache>
            </c:numRef>
          </c:val>
          <c:extLst>
            <c:ext xmlns:c16="http://schemas.microsoft.com/office/drawing/2014/chart" uri="{C3380CC4-5D6E-409C-BE32-E72D297353CC}">
              <c16:uniqueId val="{00000000-6C5B-4E24-928D-E4FB33266C1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6C5B-4E24-928D-E4FB33266C1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2" zoomScale="115" zoomScaleNormal="11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富山県　魚津市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39919</v>
      </c>
      <c r="AM8" s="45"/>
      <c r="AN8" s="45"/>
      <c r="AO8" s="45"/>
      <c r="AP8" s="45"/>
      <c r="AQ8" s="45"/>
      <c r="AR8" s="45"/>
      <c r="AS8" s="45"/>
      <c r="AT8" s="46">
        <f>データ!$S$6</f>
        <v>200.61</v>
      </c>
      <c r="AU8" s="47"/>
      <c r="AV8" s="47"/>
      <c r="AW8" s="47"/>
      <c r="AX8" s="47"/>
      <c r="AY8" s="47"/>
      <c r="AZ8" s="47"/>
      <c r="BA8" s="47"/>
      <c r="BB8" s="48">
        <f>データ!$T$6</f>
        <v>198.99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48.47</v>
      </c>
      <c r="J10" s="47"/>
      <c r="K10" s="47"/>
      <c r="L10" s="47"/>
      <c r="M10" s="47"/>
      <c r="N10" s="47"/>
      <c r="O10" s="75"/>
      <c r="P10" s="48">
        <f>データ!$P$6</f>
        <v>88.88</v>
      </c>
      <c r="Q10" s="48"/>
      <c r="R10" s="48"/>
      <c r="S10" s="48"/>
      <c r="T10" s="48"/>
      <c r="U10" s="48"/>
      <c r="V10" s="48"/>
      <c r="W10" s="45">
        <f>データ!$Q$6</f>
        <v>3082</v>
      </c>
      <c r="X10" s="45"/>
      <c r="Y10" s="45"/>
      <c r="Z10" s="45"/>
      <c r="AA10" s="45"/>
      <c r="AB10" s="45"/>
      <c r="AC10" s="45"/>
      <c r="AD10" s="2"/>
      <c r="AE10" s="2"/>
      <c r="AF10" s="2"/>
      <c r="AG10" s="2"/>
      <c r="AH10" s="2"/>
      <c r="AI10" s="2"/>
      <c r="AJ10" s="2"/>
      <c r="AK10" s="2"/>
      <c r="AL10" s="45">
        <f>データ!$U$6</f>
        <v>35245</v>
      </c>
      <c r="AM10" s="45"/>
      <c r="AN10" s="45"/>
      <c r="AO10" s="45"/>
      <c r="AP10" s="45"/>
      <c r="AQ10" s="45"/>
      <c r="AR10" s="45"/>
      <c r="AS10" s="45"/>
      <c r="AT10" s="46">
        <f>データ!$V$6</f>
        <v>38.31</v>
      </c>
      <c r="AU10" s="47"/>
      <c r="AV10" s="47"/>
      <c r="AW10" s="47"/>
      <c r="AX10" s="47"/>
      <c r="AY10" s="47"/>
      <c r="AZ10" s="47"/>
      <c r="BA10" s="47"/>
      <c r="BB10" s="48">
        <f>データ!$W$6</f>
        <v>919.99</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7" t="s">
        <v>114</v>
      </c>
      <c r="BM16" s="88"/>
      <c r="BN16" s="88"/>
      <c r="BO16" s="88"/>
      <c r="BP16" s="88"/>
      <c r="BQ16" s="88"/>
      <c r="BR16" s="88"/>
      <c r="BS16" s="88"/>
      <c r="BT16" s="88"/>
      <c r="BU16" s="88"/>
      <c r="BV16" s="88"/>
      <c r="BW16" s="88"/>
      <c r="BX16" s="88"/>
      <c r="BY16" s="88"/>
      <c r="BZ16" s="8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7"/>
      <c r="BM17" s="88"/>
      <c r="BN17" s="88"/>
      <c r="BO17" s="88"/>
      <c r="BP17" s="88"/>
      <c r="BQ17" s="88"/>
      <c r="BR17" s="88"/>
      <c r="BS17" s="88"/>
      <c r="BT17" s="88"/>
      <c r="BU17" s="88"/>
      <c r="BV17" s="88"/>
      <c r="BW17" s="88"/>
      <c r="BX17" s="88"/>
      <c r="BY17" s="88"/>
      <c r="BZ17" s="8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7"/>
      <c r="BM18" s="88"/>
      <c r="BN18" s="88"/>
      <c r="BO18" s="88"/>
      <c r="BP18" s="88"/>
      <c r="BQ18" s="88"/>
      <c r="BR18" s="88"/>
      <c r="BS18" s="88"/>
      <c r="BT18" s="88"/>
      <c r="BU18" s="88"/>
      <c r="BV18" s="88"/>
      <c r="BW18" s="88"/>
      <c r="BX18" s="88"/>
      <c r="BY18" s="88"/>
      <c r="BZ18" s="8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7"/>
      <c r="BM19" s="88"/>
      <c r="BN19" s="88"/>
      <c r="BO19" s="88"/>
      <c r="BP19" s="88"/>
      <c r="BQ19" s="88"/>
      <c r="BR19" s="88"/>
      <c r="BS19" s="88"/>
      <c r="BT19" s="88"/>
      <c r="BU19" s="88"/>
      <c r="BV19" s="88"/>
      <c r="BW19" s="88"/>
      <c r="BX19" s="88"/>
      <c r="BY19" s="88"/>
      <c r="BZ19" s="8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7"/>
      <c r="BM20" s="88"/>
      <c r="BN20" s="88"/>
      <c r="BO20" s="88"/>
      <c r="BP20" s="88"/>
      <c r="BQ20" s="88"/>
      <c r="BR20" s="88"/>
      <c r="BS20" s="88"/>
      <c r="BT20" s="88"/>
      <c r="BU20" s="88"/>
      <c r="BV20" s="88"/>
      <c r="BW20" s="88"/>
      <c r="BX20" s="88"/>
      <c r="BY20" s="88"/>
      <c r="BZ20" s="8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7"/>
      <c r="BM21" s="88"/>
      <c r="BN21" s="88"/>
      <c r="BO21" s="88"/>
      <c r="BP21" s="88"/>
      <c r="BQ21" s="88"/>
      <c r="BR21" s="88"/>
      <c r="BS21" s="88"/>
      <c r="BT21" s="88"/>
      <c r="BU21" s="88"/>
      <c r="BV21" s="88"/>
      <c r="BW21" s="88"/>
      <c r="BX21" s="88"/>
      <c r="BY21" s="88"/>
      <c r="BZ21" s="8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7"/>
      <c r="BM22" s="88"/>
      <c r="BN22" s="88"/>
      <c r="BO22" s="88"/>
      <c r="BP22" s="88"/>
      <c r="BQ22" s="88"/>
      <c r="BR22" s="88"/>
      <c r="BS22" s="88"/>
      <c r="BT22" s="88"/>
      <c r="BU22" s="88"/>
      <c r="BV22" s="88"/>
      <c r="BW22" s="88"/>
      <c r="BX22" s="88"/>
      <c r="BY22" s="88"/>
      <c r="BZ22" s="8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7"/>
      <c r="BM23" s="88"/>
      <c r="BN23" s="88"/>
      <c r="BO23" s="88"/>
      <c r="BP23" s="88"/>
      <c r="BQ23" s="88"/>
      <c r="BR23" s="88"/>
      <c r="BS23" s="88"/>
      <c r="BT23" s="88"/>
      <c r="BU23" s="88"/>
      <c r="BV23" s="88"/>
      <c r="BW23" s="88"/>
      <c r="BX23" s="88"/>
      <c r="BY23" s="88"/>
      <c r="BZ23" s="8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7"/>
      <c r="BM24" s="88"/>
      <c r="BN24" s="88"/>
      <c r="BO24" s="88"/>
      <c r="BP24" s="88"/>
      <c r="BQ24" s="88"/>
      <c r="BR24" s="88"/>
      <c r="BS24" s="88"/>
      <c r="BT24" s="88"/>
      <c r="BU24" s="88"/>
      <c r="BV24" s="88"/>
      <c r="BW24" s="88"/>
      <c r="BX24" s="88"/>
      <c r="BY24" s="88"/>
      <c r="BZ24" s="8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7"/>
      <c r="BM25" s="88"/>
      <c r="BN25" s="88"/>
      <c r="BO25" s="88"/>
      <c r="BP25" s="88"/>
      <c r="BQ25" s="88"/>
      <c r="BR25" s="88"/>
      <c r="BS25" s="88"/>
      <c r="BT25" s="88"/>
      <c r="BU25" s="88"/>
      <c r="BV25" s="88"/>
      <c r="BW25" s="88"/>
      <c r="BX25" s="88"/>
      <c r="BY25" s="88"/>
      <c r="BZ25" s="8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7"/>
      <c r="BM26" s="88"/>
      <c r="BN26" s="88"/>
      <c r="BO26" s="88"/>
      <c r="BP26" s="88"/>
      <c r="BQ26" s="88"/>
      <c r="BR26" s="88"/>
      <c r="BS26" s="88"/>
      <c r="BT26" s="88"/>
      <c r="BU26" s="88"/>
      <c r="BV26" s="88"/>
      <c r="BW26" s="88"/>
      <c r="BX26" s="88"/>
      <c r="BY26" s="88"/>
      <c r="BZ26" s="8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7"/>
      <c r="BM27" s="88"/>
      <c r="BN27" s="88"/>
      <c r="BO27" s="88"/>
      <c r="BP27" s="88"/>
      <c r="BQ27" s="88"/>
      <c r="BR27" s="88"/>
      <c r="BS27" s="88"/>
      <c r="BT27" s="88"/>
      <c r="BU27" s="88"/>
      <c r="BV27" s="88"/>
      <c r="BW27" s="88"/>
      <c r="BX27" s="88"/>
      <c r="BY27" s="88"/>
      <c r="BZ27" s="8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7"/>
      <c r="BM28" s="88"/>
      <c r="BN28" s="88"/>
      <c r="BO28" s="88"/>
      <c r="BP28" s="88"/>
      <c r="BQ28" s="88"/>
      <c r="BR28" s="88"/>
      <c r="BS28" s="88"/>
      <c r="BT28" s="88"/>
      <c r="BU28" s="88"/>
      <c r="BV28" s="88"/>
      <c r="BW28" s="88"/>
      <c r="BX28" s="88"/>
      <c r="BY28" s="88"/>
      <c r="BZ28" s="8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7"/>
      <c r="BM29" s="88"/>
      <c r="BN29" s="88"/>
      <c r="BO29" s="88"/>
      <c r="BP29" s="88"/>
      <c r="BQ29" s="88"/>
      <c r="BR29" s="88"/>
      <c r="BS29" s="88"/>
      <c r="BT29" s="88"/>
      <c r="BU29" s="88"/>
      <c r="BV29" s="88"/>
      <c r="BW29" s="88"/>
      <c r="BX29" s="88"/>
      <c r="BY29" s="88"/>
      <c r="BZ29" s="8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7"/>
      <c r="BM30" s="88"/>
      <c r="BN30" s="88"/>
      <c r="BO30" s="88"/>
      <c r="BP30" s="88"/>
      <c r="BQ30" s="88"/>
      <c r="BR30" s="88"/>
      <c r="BS30" s="88"/>
      <c r="BT30" s="88"/>
      <c r="BU30" s="88"/>
      <c r="BV30" s="88"/>
      <c r="BW30" s="88"/>
      <c r="BX30" s="88"/>
      <c r="BY30" s="88"/>
      <c r="BZ30" s="8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7"/>
      <c r="BM31" s="88"/>
      <c r="BN31" s="88"/>
      <c r="BO31" s="88"/>
      <c r="BP31" s="88"/>
      <c r="BQ31" s="88"/>
      <c r="BR31" s="88"/>
      <c r="BS31" s="88"/>
      <c r="BT31" s="88"/>
      <c r="BU31" s="88"/>
      <c r="BV31" s="88"/>
      <c r="BW31" s="88"/>
      <c r="BX31" s="88"/>
      <c r="BY31" s="88"/>
      <c r="BZ31" s="8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7"/>
      <c r="BM32" s="88"/>
      <c r="BN32" s="88"/>
      <c r="BO32" s="88"/>
      <c r="BP32" s="88"/>
      <c r="BQ32" s="88"/>
      <c r="BR32" s="88"/>
      <c r="BS32" s="88"/>
      <c r="BT32" s="88"/>
      <c r="BU32" s="88"/>
      <c r="BV32" s="88"/>
      <c r="BW32" s="88"/>
      <c r="BX32" s="88"/>
      <c r="BY32" s="88"/>
      <c r="BZ32" s="8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7"/>
      <c r="BM33" s="88"/>
      <c r="BN33" s="88"/>
      <c r="BO33" s="88"/>
      <c r="BP33" s="88"/>
      <c r="BQ33" s="88"/>
      <c r="BR33" s="88"/>
      <c r="BS33" s="88"/>
      <c r="BT33" s="88"/>
      <c r="BU33" s="88"/>
      <c r="BV33" s="88"/>
      <c r="BW33" s="88"/>
      <c r="BX33" s="88"/>
      <c r="BY33" s="88"/>
      <c r="BZ33" s="8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7"/>
      <c r="BM34" s="88"/>
      <c r="BN34" s="88"/>
      <c r="BO34" s="88"/>
      <c r="BP34" s="88"/>
      <c r="BQ34" s="88"/>
      <c r="BR34" s="88"/>
      <c r="BS34" s="88"/>
      <c r="BT34" s="88"/>
      <c r="BU34" s="88"/>
      <c r="BV34" s="88"/>
      <c r="BW34" s="88"/>
      <c r="BX34" s="88"/>
      <c r="BY34" s="88"/>
      <c r="BZ34" s="8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7"/>
      <c r="BM35" s="88"/>
      <c r="BN35" s="88"/>
      <c r="BO35" s="88"/>
      <c r="BP35" s="88"/>
      <c r="BQ35" s="88"/>
      <c r="BR35" s="88"/>
      <c r="BS35" s="88"/>
      <c r="BT35" s="88"/>
      <c r="BU35" s="88"/>
      <c r="BV35" s="88"/>
      <c r="BW35" s="88"/>
      <c r="BX35" s="88"/>
      <c r="BY35" s="88"/>
      <c r="BZ35" s="8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7"/>
      <c r="BM36" s="88"/>
      <c r="BN36" s="88"/>
      <c r="BO36" s="88"/>
      <c r="BP36" s="88"/>
      <c r="BQ36" s="88"/>
      <c r="BR36" s="88"/>
      <c r="BS36" s="88"/>
      <c r="BT36" s="88"/>
      <c r="BU36" s="88"/>
      <c r="BV36" s="88"/>
      <c r="BW36" s="88"/>
      <c r="BX36" s="88"/>
      <c r="BY36" s="88"/>
      <c r="BZ36" s="8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7"/>
      <c r="BM37" s="88"/>
      <c r="BN37" s="88"/>
      <c r="BO37" s="88"/>
      <c r="BP37" s="88"/>
      <c r="BQ37" s="88"/>
      <c r="BR37" s="88"/>
      <c r="BS37" s="88"/>
      <c r="BT37" s="88"/>
      <c r="BU37" s="88"/>
      <c r="BV37" s="88"/>
      <c r="BW37" s="88"/>
      <c r="BX37" s="88"/>
      <c r="BY37" s="88"/>
      <c r="BZ37" s="8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7"/>
      <c r="BM38" s="88"/>
      <c r="BN38" s="88"/>
      <c r="BO38" s="88"/>
      <c r="BP38" s="88"/>
      <c r="BQ38" s="88"/>
      <c r="BR38" s="88"/>
      <c r="BS38" s="88"/>
      <c r="BT38" s="88"/>
      <c r="BU38" s="88"/>
      <c r="BV38" s="88"/>
      <c r="BW38" s="88"/>
      <c r="BX38" s="88"/>
      <c r="BY38" s="88"/>
      <c r="BZ38" s="8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7"/>
      <c r="BM39" s="88"/>
      <c r="BN39" s="88"/>
      <c r="BO39" s="88"/>
      <c r="BP39" s="88"/>
      <c r="BQ39" s="88"/>
      <c r="BR39" s="88"/>
      <c r="BS39" s="88"/>
      <c r="BT39" s="88"/>
      <c r="BU39" s="88"/>
      <c r="BV39" s="88"/>
      <c r="BW39" s="88"/>
      <c r="BX39" s="88"/>
      <c r="BY39" s="88"/>
      <c r="BZ39" s="8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7"/>
      <c r="BM40" s="88"/>
      <c r="BN40" s="88"/>
      <c r="BO40" s="88"/>
      <c r="BP40" s="88"/>
      <c r="BQ40" s="88"/>
      <c r="BR40" s="88"/>
      <c r="BS40" s="88"/>
      <c r="BT40" s="88"/>
      <c r="BU40" s="88"/>
      <c r="BV40" s="88"/>
      <c r="BW40" s="88"/>
      <c r="BX40" s="88"/>
      <c r="BY40" s="88"/>
      <c r="BZ40" s="8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7"/>
      <c r="BM41" s="88"/>
      <c r="BN41" s="88"/>
      <c r="BO41" s="88"/>
      <c r="BP41" s="88"/>
      <c r="BQ41" s="88"/>
      <c r="BR41" s="88"/>
      <c r="BS41" s="88"/>
      <c r="BT41" s="88"/>
      <c r="BU41" s="88"/>
      <c r="BV41" s="88"/>
      <c r="BW41" s="88"/>
      <c r="BX41" s="88"/>
      <c r="BY41" s="88"/>
      <c r="BZ41" s="8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7"/>
      <c r="BM42" s="88"/>
      <c r="BN42" s="88"/>
      <c r="BO42" s="88"/>
      <c r="BP42" s="88"/>
      <c r="BQ42" s="88"/>
      <c r="BR42" s="88"/>
      <c r="BS42" s="88"/>
      <c r="BT42" s="88"/>
      <c r="BU42" s="88"/>
      <c r="BV42" s="88"/>
      <c r="BW42" s="88"/>
      <c r="BX42" s="88"/>
      <c r="BY42" s="88"/>
      <c r="BZ42" s="8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7"/>
      <c r="BM43" s="88"/>
      <c r="BN43" s="88"/>
      <c r="BO43" s="88"/>
      <c r="BP43" s="88"/>
      <c r="BQ43" s="88"/>
      <c r="BR43" s="88"/>
      <c r="BS43" s="88"/>
      <c r="BT43" s="88"/>
      <c r="BU43" s="88"/>
      <c r="BV43" s="88"/>
      <c r="BW43" s="88"/>
      <c r="BX43" s="88"/>
      <c r="BY43" s="88"/>
      <c r="BZ43" s="8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6" t="s">
        <v>113</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6"/>
      <c r="BM58" s="77"/>
      <c r="BN58" s="77"/>
      <c r="BO58" s="77"/>
      <c r="BP58" s="77"/>
      <c r="BQ58" s="77"/>
      <c r="BR58" s="77"/>
      <c r="BS58" s="77"/>
      <c r="BT58" s="77"/>
      <c r="BU58" s="77"/>
      <c r="BV58" s="77"/>
      <c r="BW58" s="77"/>
      <c r="BX58" s="77"/>
      <c r="BY58" s="77"/>
      <c r="BZ58" s="7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6"/>
      <c r="BM59" s="77"/>
      <c r="BN59" s="77"/>
      <c r="BO59" s="77"/>
      <c r="BP59" s="77"/>
      <c r="BQ59" s="77"/>
      <c r="BR59" s="77"/>
      <c r="BS59" s="77"/>
      <c r="BT59" s="77"/>
      <c r="BU59" s="77"/>
      <c r="BV59" s="77"/>
      <c r="BW59" s="77"/>
      <c r="BX59" s="77"/>
      <c r="BY59" s="77"/>
      <c r="BZ59" s="78"/>
    </row>
    <row r="60" spans="1:78" ht="13.5"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6"/>
      <c r="BM60" s="77"/>
      <c r="BN60" s="77"/>
      <c r="BO60" s="77"/>
      <c r="BP60" s="77"/>
      <c r="BQ60" s="77"/>
      <c r="BR60" s="77"/>
      <c r="BS60" s="77"/>
      <c r="BT60" s="77"/>
      <c r="BU60" s="77"/>
      <c r="BV60" s="77"/>
      <c r="BW60" s="77"/>
      <c r="BX60" s="77"/>
      <c r="BY60" s="77"/>
      <c r="BZ60" s="78"/>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115</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3"/>
      <c r="BM82" s="94"/>
      <c r="BN82" s="94"/>
      <c r="BO82" s="94"/>
      <c r="BP82" s="94"/>
      <c r="BQ82" s="94"/>
      <c r="BR82" s="94"/>
      <c r="BS82" s="94"/>
      <c r="BT82" s="94"/>
      <c r="BU82" s="94"/>
      <c r="BV82" s="94"/>
      <c r="BW82" s="94"/>
      <c r="BX82" s="94"/>
      <c r="BY82" s="94"/>
      <c r="BZ82" s="9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mFtd0BVnNwrB+nvkaMw9eLte9Gh5j9G8Q/pakqTBBYMNNNqIfnicjbS+gkGNDpHzcdh5H156YTeKjuvDrKQC9Q==" saltValue="feHpRhgih9MSL4GhYIw6p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0" t="s">
        <v>50</v>
      </c>
      <c r="I3" s="81"/>
      <c r="J3" s="81"/>
      <c r="K3" s="81"/>
      <c r="L3" s="81"/>
      <c r="M3" s="81"/>
      <c r="N3" s="81"/>
      <c r="O3" s="81"/>
      <c r="P3" s="81"/>
      <c r="Q3" s="81"/>
      <c r="R3" s="81"/>
      <c r="S3" s="81"/>
      <c r="T3" s="81"/>
      <c r="U3" s="81"/>
      <c r="V3" s="81"/>
      <c r="W3" s="82"/>
      <c r="X3" s="86" t="s">
        <v>51</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52</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15" t="s">
        <v>53</v>
      </c>
      <c r="B4" s="17"/>
      <c r="C4" s="17"/>
      <c r="D4" s="17"/>
      <c r="E4" s="17"/>
      <c r="F4" s="17"/>
      <c r="G4" s="17"/>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162043</v>
      </c>
      <c r="D6" s="20">
        <f t="shared" si="3"/>
        <v>46</v>
      </c>
      <c r="E6" s="20">
        <f t="shared" si="3"/>
        <v>1</v>
      </c>
      <c r="F6" s="20">
        <f t="shared" si="3"/>
        <v>0</v>
      </c>
      <c r="G6" s="20">
        <f t="shared" si="3"/>
        <v>1</v>
      </c>
      <c r="H6" s="20" t="str">
        <f t="shared" si="3"/>
        <v>富山県　魚津市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48.47</v>
      </c>
      <c r="P6" s="21">
        <f t="shared" si="3"/>
        <v>88.88</v>
      </c>
      <c r="Q6" s="21">
        <f t="shared" si="3"/>
        <v>3082</v>
      </c>
      <c r="R6" s="21">
        <f t="shared" si="3"/>
        <v>39919</v>
      </c>
      <c r="S6" s="21">
        <f t="shared" si="3"/>
        <v>200.61</v>
      </c>
      <c r="T6" s="21">
        <f t="shared" si="3"/>
        <v>198.99</v>
      </c>
      <c r="U6" s="21">
        <f t="shared" si="3"/>
        <v>35245</v>
      </c>
      <c r="V6" s="21">
        <f t="shared" si="3"/>
        <v>38.31</v>
      </c>
      <c r="W6" s="21">
        <f t="shared" si="3"/>
        <v>919.99</v>
      </c>
      <c r="X6" s="22">
        <f>IF(X7="",NA(),X7)</f>
        <v>112.17</v>
      </c>
      <c r="Y6" s="22">
        <f t="shared" ref="Y6:AG6" si="4">IF(Y7="",NA(),Y7)</f>
        <v>104.54</v>
      </c>
      <c r="Z6" s="22">
        <f t="shared" si="4"/>
        <v>119.39</v>
      </c>
      <c r="AA6" s="22">
        <f t="shared" si="4"/>
        <v>111.47</v>
      </c>
      <c r="AB6" s="22">
        <f t="shared" si="4"/>
        <v>115.97</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167.13</v>
      </c>
      <c r="AU6" s="22">
        <f t="shared" ref="AU6:BC6" si="6">IF(AU7="",NA(),AU7)</f>
        <v>164.27</v>
      </c>
      <c r="AV6" s="22">
        <f t="shared" si="6"/>
        <v>163.62</v>
      </c>
      <c r="AW6" s="22">
        <f t="shared" si="6"/>
        <v>165.4</v>
      </c>
      <c r="AX6" s="22">
        <f t="shared" si="6"/>
        <v>177.61</v>
      </c>
      <c r="AY6" s="22">
        <f t="shared" si="6"/>
        <v>366.03</v>
      </c>
      <c r="AZ6" s="22">
        <f t="shared" si="6"/>
        <v>365.18</v>
      </c>
      <c r="BA6" s="22">
        <f t="shared" si="6"/>
        <v>327.77</v>
      </c>
      <c r="BB6" s="22">
        <f t="shared" si="6"/>
        <v>338.02</v>
      </c>
      <c r="BC6" s="22">
        <f t="shared" si="6"/>
        <v>345.94</v>
      </c>
      <c r="BD6" s="21" t="str">
        <f>IF(BD7="","",IF(BD7="-","【-】","【"&amp;SUBSTITUTE(TEXT(BD7,"#,##0.00"),"-","△")&amp;"】"))</f>
        <v>【252.29】</v>
      </c>
      <c r="BE6" s="22">
        <f>IF(BE7="",NA(),BE7)</f>
        <v>840.34</v>
      </c>
      <c r="BF6" s="22">
        <f t="shared" ref="BF6:BN6" si="7">IF(BF7="",NA(),BF7)</f>
        <v>883.19</v>
      </c>
      <c r="BG6" s="22">
        <f t="shared" si="7"/>
        <v>869.68</v>
      </c>
      <c r="BH6" s="22">
        <f t="shared" si="7"/>
        <v>772.77</v>
      </c>
      <c r="BI6" s="22">
        <f t="shared" si="7"/>
        <v>862.82</v>
      </c>
      <c r="BJ6" s="22">
        <f t="shared" si="7"/>
        <v>370.12</v>
      </c>
      <c r="BK6" s="22">
        <f t="shared" si="7"/>
        <v>371.65</v>
      </c>
      <c r="BL6" s="22">
        <f t="shared" si="7"/>
        <v>397.1</v>
      </c>
      <c r="BM6" s="22">
        <f t="shared" si="7"/>
        <v>379.91</v>
      </c>
      <c r="BN6" s="22">
        <f t="shared" si="7"/>
        <v>386.61</v>
      </c>
      <c r="BO6" s="21" t="str">
        <f>IF(BO7="","",IF(BO7="-","【-】","【"&amp;SUBSTITUTE(TEXT(BO7,"#,##0.00"),"-","△")&amp;"】"))</f>
        <v>【268.07】</v>
      </c>
      <c r="BP6" s="22">
        <f>IF(BP7="",NA(),BP7)</f>
        <v>107.56</v>
      </c>
      <c r="BQ6" s="22">
        <f t="shared" ref="BQ6:BY6" si="8">IF(BQ7="",NA(),BQ7)</f>
        <v>98.69</v>
      </c>
      <c r="BR6" s="22">
        <f t="shared" si="8"/>
        <v>99.63</v>
      </c>
      <c r="BS6" s="22">
        <f t="shared" si="8"/>
        <v>105.8</v>
      </c>
      <c r="BT6" s="22">
        <f t="shared" si="8"/>
        <v>96.4</v>
      </c>
      <c r="BU6" s="22">
        <f t="shared" si="8"/>
        <v>100.42</v>
      </c>
      <c r="BV6" s="22">
        <f t="shared" si="8"/>
        <v>98.77</v>
      </c>
      <c r="BW6" s="22">
        <f t="shared" si="8"/>
        <v>95.79</v>
      </c>
      <c r="BX6" s="22">
        <f t="shared" si="8"/>
        <v>98.3</v>
      </c>
      <c r="BY6" s="22">
        <f t="shared" si="8"/>
        <v>93.82</v>
      </c>
      <c r="BZ6" s="21" t="str">
        <f>IF(BZ7="","",IF(BZ7="-","【-】","【"&amp;SUBSTITUTE(TEXT(BZ7,"#,##0.00"),"-","△")&amp;"】"))</f>
        <v>【97.47】</v>
      </c>
      <c r="CA6" s="22">
        <f>IF(CA7="",NA(),CA7)</f>
        <v>138.34</v>
      </c>
      <c r="CB6" s="22">
        <f t="shared" ref="CB6:CJ6" si="9">IF(CB7="",NA(),CB7)</f>
        <v>155.49</v>
      </c>
      <c r="CC6" s="22">
        <f t="shared" si="9"/>
        <v>147.35</v>
      </c>
      <c r="CD6" s="22">
        <f t="shared" si="9"/>
        <v>158.22</v>
      </c>
      <c r="CE6" s="22">
        <f t="shared" si="9"/>
        <v>153.16999999999999</v>
      </c>
      <c r="CF6" s="22">
        <f t="shared" si="9"/>
        <v>171.67</v>
      </c>
      <c r="CG6" s="22">
        <f t="shared" si="9"/>
        <v>173.67</v>
      </c>
      <c r="CH6" s="22">
        <f t="shared" si="9"/>
        <v>171.13</v>
      </c>
      <c r="CI6" s="22">
        <f t="shared" si="9"/>
        <v>173.7</v>
      </c>
      <c r="CJ6" s="22">
        <f t="shared" si="9"/>
        <v>178.94</v>
      </c>
      <c r="CK6" s="21" t="str">
        <f>IF(CK7="","",IF(CK7="-","【-】","【"&amp;SUBSTITUTE(TEXT(CK7,"#,##0.00"),"-","△")&amp;"】"))</f>
        <v>【174.75】</v>
      </c>
      <c r="CL6" s="22">
        <f>IF(CL7="",NA(),CL7)</f>
        <v>41.01</v>
      </c>
      <c r="CM6" s="22">
        <f t="shared" ref="CM6:CU6" si="10">IF(CM7="",NA(),CM7)</f>
        <v>42.85</v>
      </c>
      <c r="CN6" s="22">
        <f t="shared" si="10"/>
        <v>43.58</v>
      </c>
      <c r="CO6" s="22">
        <f t="shared" si="10"/>
        <v>42.33</v>
      </c>
      <c r="CP6" s="22">
        <f t="shared" si="10"/>
        <v>41.21</v>
      </c>
      <c r="CQ6" s="22">
        <f t="shared" si="10"/>
        <v>59.74</v>
      </c>
      <c r="CR6" s="22">
        <f t="shared" si="10"/>
        <v>59.67</v>
      </c>
      <c r="CS6" s="22">
        <f t="shared" si="10"/>
        <v>60.12</v>
      </c>
      <c r="CT6" s="22">
        <f t="shared" si="10"/>
        <v>60.34</v>
      </c>
      <c r="CU6" s="22">
        <f t="shared" si="10"/>
        <v>59.54</v>
      </c>
      <c r="CV6" s="21" t="str">
        <f>IF(CV7="","",IF(CV7="-","【-】","【"&amp;SUBSTITUTE(TEXT(CV7,"#,##0.00"),"-","△")&amp;"】"))</f>
        <v>【59.97】</v>
      </c>
      <c r="CW6" s="22">
        <f>IF(CW7="",NA(),CW7)</f>
        <v>79.44</v>
      </c>
      <c r="CX6" s="22">
        <f t="shared" ref="CX6:DF6" si="11">IF(CX7="",NA(),CX7)</f>
        <v>75.33</v>
      </c>
      <c r="CY6" s="22">
        <f t="shared" si="11"/>
        <v>76.59</v>
      </c>
      <c r="CZ6" s="22">
        <f t="shared" si="11"/>
        <v>75.8</v>
      </c>
      <c r="DA6" s="22">
        <f t="shared" si="11"/>
        <v>76.56</v>
      </c>
      <c r="DB6" s="22">
        <f t="shared" si="11"/>
        <v>84.8</v>
      </c>
      <c r="DC6" s="22">
        <f t="shared" si="11"/>
        <v>84.6</v>
      </c>
      <c r="DD6" s="22">
        <f t="shared" si="11"/>
        <v>84.24</v>
      </c>
      <c r="DE6" s="22">
        <f t="shared" si="11"/>
        <v>84.19</v>
      </c>
      <c r="DF6" s="22">
        <f t="shared" si="11"/>
        <v>83.93</v>
      </c>
      <c r="DG6" s="21" t="str">
        <f>IF(DG7="","",IF(DG7="-","【-】","【"&amp;SUBSTITUTE(TEXT(DG7,"#,##0.00"),"-","△")&amp;"】"))</f>
        <v>【89.76】</v>
      </c>
      <c r="DH6" s="22">
        <f>IF(DH7="",NA(),DH7)</f>
        <v>46.65</v>
      </c>
      <c r="DI6" s="22">
        <f t="shared" ref="DI6:DQ6" si="12">IF(DI7="",NA(),DI7)</f>
        <v>45.69</v>
      </c>
      <c r="DJ6" s="22">
        <f t="shared" si="12"/>
        <v>46.82</v>
      </c>
      <c r="DK6" s="22">
        <f t="shared" si="12"/>
        <v>47.11</v>
      </c>
      <c r="DL6" s="22">
        <f t="shared" si="12"/>
        <v>48.29</v>
      </c>
      <c r="DM6" s="22">
        <f t="shared" si="12"/>
        <v>47.66</v>
      </c>
      <c r="DN6" s="22">
        <f t="shared" si="12"/>
        <v>48.17</v>
      </c>
      <c r="DO6" s="22">
        <f t="shared" si="12"/>
        <v>48.83</v>
      </c>
      <c r="DP6" s="22">
        <f t="shared" si="12"/>
        <v>49.96</v>
      </c>
      <c r="DQ6" s="22">
        <f t="shared" si="12"/>
        <v>50.82</v>
      </c>
      <c r="DR6" s="21" t="str">
        <f>IF(DR7="","",IF(DR7="-","【-】","【"&amp;SUBSTITUTE(TEXT(DR7,"#,##0.00"),"-","△")&amp;"】"))</f>
        <v>【51.51】</v>
      </c>
      <c r="DS6" s="22">
        <f>IF(DS7="",NA(),DS7)</f>
        <v>9.1</v>
      </c>
      <c r="DT6" s="22">
        <f t="shared" ref="DT6:EB6" si="13">IF(DT7="",NA(),DT7)</f>
        <v>10.1</v>
      </c>
      <c r="DU6" s="22">
        <f t="shared" si="13"/>
        <v>9.19</v>
      </c>
      <c r="DV6" s="22">
        <f t="shared" si="13"/>
        <v>10.29</v>
      </c>
      <c r="DW6" s="22">
        <f t="shared" si="13"/>
        <v>12.48</v>
      </c>
      <c r="DX6" s="22">
        <f t="shared" si="13"/>
        <v>15.1</v>
      </c>
      <c r="DY6" s="22">
        <f t="shared" si="13"/>
        <v>17.12</v>
      </c>
      <c r="DZ6" s="22">
        <f t="shared" si="13"/>
        <v>18.18</v>
      </c>
      <c r="EA6" s="22">
        <f t="shared" si="13"/>
        <v>19.32</v>
      </c>
      <c r="EB6" s="22">
        <f t="shared" si="13"/>
        <v>21.16</v>
      </c>
      <c r="EC6" s="21" t="str">
        <f>IF(EC7="","",IF(EC7="-","【-】","【"&amp;SUBSTITUTE(TEXT(EC7,"#,##0.00"),"-","△")&amp;"】"))</f>
        <v>【23.75】</v>
      </c>
      <c r="ED6" s="22">
        <f>IF(ED7="",NA(),ED7)</f>
        <v>0.64</v>
      </c>
      <c r="EE6" s="22">
        <f t="shared" ref="EE6:EM6" si="14">IF(EE7="",NA(),EE7)</f>
        <v>0.37</v>
      </c>
      <c r="EF6" s="22">
        <f t="shared" si="14"/>
        <v>0.42</v>
      </c>
      <c r="EG6" s="22">
        <f t="shared" si="14"/>
        <v>0.25</v>
      </c>
      <c r="EH6" s="22">
        <f t="shared" si="14"/>
        <v>0.36</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162043</v>
      </c>
      <c r="D7" s="24">
        <v>46</v>
      </c>
      <c r="E7" s="24">
        <v>1</v>
      </c>
      <c r="F7" s="24">
        <v>0</v>
      </c>
      <c r="G7" s="24">
        <v>1</v>
      </c>
      <c r="H7" s="24" t="s">
        <v>93</v>
      </c>
      <c r="I7" s="24" t="s">
        <v>94</v>
      </c>
      <c r="J7" s="24" t="s">
        <v>95</v>
      </c>
      <c r="K7" s="24" t="s">
        <v>96</v>
      </c>
      <c r="L7" s="24" t="s">
        <v>97</v>
      </c>
      <c r="M7" s="24" t="s">
        <v>98</v>
      </c>
      <c r="N7" s="25" t="s">
        <v>99</v>
      </c>
      <c r="O7" s="25">
        <v>48.47</v>
      </c>
      <c r="P7" s="25">
        <v>88.88</v>
      </c>
      <c r="Q7" s="25">
        <v>3082</v>
      </c>
      <c r="R7" s="25">
        <v>39919</v>
      </c>
      <c r="S7" s="25">
        <v>200.61</v>
      </c>
      <c r="T7" s="25">
        <v>198.99</v>
      </c>
      <c r="U7" s="25">
        <v>35245</v>
      </c>
      <c r="V7" s="25">
        <v>38.31</v>
      </c>
      <c r="W7" s="25">
        <v>919.99</v>
      </c>
      <c r="X7" s="25">
        <v>112.17</v>
      </c>
      <c r="Y7" s="25">
        <v>104.54</v>
      </c>
      <c r="Z7" s="25">
        <v>119.39</v>
      </c>
      <c r="AA7" s="25">
        <v>111.47</v>
      </c>
      <c r="AB7" s="25">
        <v>115.97</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167.13</v>
      </c>
      <c r="AU7" s="25">
        <v>164.27</v>
      </c>
      <c r="AV7" s="25">
        <v>163.62</v>
      </c>
      <c r="AW7" s="25">
        <v>165.4</v>
      </c>
      <c r="AX7" s="25">
        <v>177.61</v>
      </c>
      <c r="AY7" s="25">
        <v>366.03</v>
      </c>
      <c r="AZ7" s="25">
        <v>365.18</v>
      </c>
      <c r="BA7" s="25">
        <v>327.77</v>
      </c>
      <c r="BB7" s="25">
        <v>338.02</v>
      </c>
      <c r="BC7" s="25">
        <v>345.94</v>
      </c>
      <c r="BD7" s="25">
        <v>252.29</v>
      </c>
      <c r="BE7" s="25">
        <v>840.34</v>
      </c>
      <c r="BF7" s="25">
        <v>883.19</v>
      </c>
      <c r="BG7" s="25">
        <v>869.68</v>
      </c>
      <c r="BH7" s="25">
        <v>772.77</v>
      </c>
      <c r="BI7" s="25">
        <v>862.82</v>
      </c>
      <c r="BJ7" s="25">
        <v>370.12</v>
      </c>
      <c r="BK7" s="25">
        <v>371.65</v>
      </c>
      <c r="BL7" s="25">
        <v>397.1</v>
      </c>
      <c r="BM7" s="25">
        <v>379.91</v>
      </c>
      <c r="BN7" s="25">
        <v>386.61</v>
      </c>
      <c r="BO7" s="25">
        <v>268.07</v>
      </c>
      <c r="BP7" s="25">
        <v>107.56</v>
      </c>
      <c r="BQ7" s="25">
        <v>98.69</v>
      </c>
      <c r="BR7" s="25">
        <v>99.63</v>
      </c>
      <c r="BS7" s="25">
        <v>105.8</v>
      </c>
      <c r="BT7" s="25">
        <v>96.4</v>
      </c>
      <c r="BU7" s="25">
        <v>100.42</v>
      </c>
      <c r="BV7" s="25">
        <v>98.77</v>
      </c>
      <c r="BW7" s="25">
        <v>95.79</v>
      </c>
      <c r="BX7" s="25">
        <v>98.3</v>
      </c>
      <c r="BY7" s="25">
        <v>93.82</v>
      </c>
      <c r="BZ7" s="25">
        <v>97.47</v>
      </c>
      <c r="CA7" s="25">
        <v>138.34</v>
      </c>
      <c r="CB7" s="25">
        <v>155.49</v>
      </c>
      <c r="CC7" s="25">
        <v>147.35</v>
      </c>
      <c r="CD7" s="25">
        <v>158.22</v>
      </c>
      <c r="CE7" s="25">
        <v>153.16999999999999</v>
      </c>
      <c r="CF7" s="25">
        <v>171.67</v>
      </c>
      <c r="CG7" s="25">
        <v>173.67</v>
      </c>
      <c r="CH7" s="25">
        <v>171.13</v>
      </c>
      <c r="CI7" s="25">
        <v>173.7</v>
      </c>
      <c r="CJ7" s="25">
        <v>178.94</v>
      </c>
      <c r="CK7" s="25">
        <v>174.75</v>
      </c>
      <c r="CL7" s="25">
        <v>41.01</v>
      </c>
      <c r="CM7" s="25">
        <v>42.85</v>
      </c>
      <c r="CN7" s="25">
        <v>43.58</v>
      </c>
      <c r="CO7" s="25">
        <v>42.33</v>
      </c>
      <c r="CP7" s="25">
        <v>41.21</v>
      </c>
      <c r="CQ7" s="25">
        <v>59.74</v>
      </c>
      <c r="CR7" s="25">
        <v>59.67</v>
      </c>
      <c r="CS7" s="25">
        <v>60.12</v>
      </c>
      <c r="CT7" s="25">
        <v>60.34</v>
      </c>
      <c r="CU7" s="25">
        <v>59.54</v>
      </c>
      <c r="CV7" s="25">
        <v>59.97</v>
      </c>
      <c r="CW7" s="25">
        <v>79.44</v>
      </c>
      <c r="CX7" s="25">
        <v>75.33</v>
      </c>
      <c r="CY7" s="25">
        <v>76.59</v>
      </c>
      <c r="CZ7" s="25">
        <v>75.8</v>
      </c>
      <c r="DA7" s="25">
        <v>76.56</v>
      </c>
      <c r="DB7" s="25">
        <v>84.8</v>
      </c>
      <c r="DC7" s="25">
        <v>84.6</v>
      </c>
      <c r="DD7" s="25">
        <v>84.24</v>
      </c>
      <c r="DE7" s="25">
        <v>84.19</v>
      </c>
      <c r="DF7" s="25">
        <v>83.93</v>
      </c>
      <c r="DG7" s="25">
        <v>89.76</v>
      </c>
      <c r="DH7" s="25">
        <v>46.65</v>
      </c>
      <c r="DI7" s="25">
        <v>45.69</v>
      </c>
      <c r="DJ7" s="25">
        <v>46.82</v>
      </c>
      <c r="DK7" s="25">
        <v>47.11</v>
      </c>
      <c r="DL7" s="25">
        <v>48.29</v>
      </c>
      <c r="DM7" s="25">
        <v>47.66</v>
      </c>
      <c r="DN7" s="25">
        <v>48.17</v>
      </c>
      <c r="DO7" s="25">
        <v>48.83</v>
      </c>
      <c r="DP7" s="25">
        <v>49.96</v>
      </c>
      <c r="DQ7" s="25">
        <v>50.82</v>
      </c>
      <c r="DR7" s="25">
        <v>51.51</v>
      </c>
      <c r="DS7" s="25">
        <v>9.1</v>
      </c>
      <c r="DT7" s="25">
        <v>10.1</v>
      </c>
      <c r="DU7" s="25">
        <v>9.19</v>
      </c>
      <c r="DV7" s="25">
        <v>10.29</v>
      </c>
      <c r="DW7" s="25">
        <v>12.48</v>
      </c>
      <c r="DX7" s="25">
        <v>15.1</v>
      </c>
      <c r="DY7" s="25">
        <v>17.12</v>
      </c>
      <c r="DZ7" s="25">
        <v>18.18</v>
      </c>
      <c r="EA7" s="25">
        <v>19.32</v>
      </c>
      <c r="EB7" s="25">
        <v>21.16</v>
      </c>
      <c r="EC7" s="25">
        <v>23.75</v>
      </c>
      <c r="ED7" s="25">
        <v>0.64</v>
      </c>
      <c r="EE7" s="25">
        <v>0.37</v>
      </c>
      <c r="EF7" s="25">
        <v>0.42</v>
      </c>
      <c r="EG7" s="25">
        <v>0.25</v>
      </c>
      <c r="EH7" s="25">
        <v>0.36</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上田  哲也</cp:lastModifiedBy>
  <cp:lastPrinted>2024-01-22T07:03:38Z</cp:lastPrinted>
  <dcterms:created xsi:type="dcterms:W3CDTF">2023-12-05T00:52:53Z</dcterms:created>
  <dcterms:modified xsi:type="dcterms:W3CDTF">2024-01-23T01:58:24Z</dcterms:modified>
  <cp:category/>
</cp:coreProperties>
</file>