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939544\Desktop\【１月24日（水）〆】公営企業に係る経営比較分析表（令和４年度決算）の分析等について（依頼）\"/>
    </mc:Choice>
  </mc:AlternateContent>
  <workbookProtection workbookAlgorithmName="SHA-512" workbookHashValue="g9XC7Uli5UTUTqcOILOKxdv4yQUXz99lUIIWceYBRMe/Dfy7jM1wmF/mqOczdmg/2x/V6PuXaYF9j2WkBVxImA==" workbookSaltValue="/T8avdBr1XhF4nBI15NMAw==" workbookSpinCount="100000" lockStructure="1"/>
  <bookViews>
    <workbookView xWindow="0" yWindow="0" windowWidth="28800" windowHeight="12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W10" i="4"/>
  <c r="P10" i="4"/>
  <c r="B10" i="4"/>
  <c r="BB8" i="4"/>
  <c r="AT8" i="4"/>
  <c r="AD8" i="4"/>
  <c r="W8" i="4"/>
  <c r="B8" i="4"/>
  <c r="B6"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<sst xmlns="http://schemas.openxmlformats.org/spreadsheetml/2006/main" count="275" uniqueCount="116">
  <si>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</si>
  <si>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</si>
  <si>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</si>
  <si>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</si>
  <si>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</si>
  <si>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</si>
  <si>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</si>
  <si>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</si>
  <si>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</si>
  <si>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</si>
  <si>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</si>
  <si>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</si>
  <si>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</si>
  <si>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</si>
  <si>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</si>
  <si>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</si>
  <si>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</si>
  <si>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</si>
  <si>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</si>
  <si>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</si>
  <si>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</si>
  <si>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</si>
  <si>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</si>
  <si>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</si>
  <si>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</si>
  <si>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</si>
  <si>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</si>
  <si>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</si>
  <si>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</si>
  <si>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</si>
  <si>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</si>
  <si>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</si>
  <si>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</si>
  <si>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</si>
  <si>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</si>
  <si>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</si>
  <si>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</si>
  <si>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</si>
  <si>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</si>
  <si>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</si>
  <si>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</si>
  <si>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</si>
  <si>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</si>
  <si>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</si>
  <si>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</si>
  <si>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</si>
  <si>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</si>
  <si>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</si>
  <si>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</si>
  <si>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</si>
  <si>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</si>
  <si>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</si>
  <si>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</si>
  <si>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</si>
  <si>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</si>
  <si>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</si>
  <si>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</si>
  <si>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</si>
  <si>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</si>
  <si>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</si>
  <si>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</si>
  <si>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</si>
  <si>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</si>
  <si>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</si>
  <si>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</si>
  <si>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</si>
  <si>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</si>
  <si>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</si>
  <si>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</si>
  <si>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</si>
  <si>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</si>
  <si>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</si>
  <si>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</si>
  <si>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</si>
  <si>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</si>
  <si>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</si>
  <si>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</si>
  <si>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</si>
  <si>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</si>
  <si>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</si>
  <si>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</si>
  <si>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</si>
  <si>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</si>
  <si>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</si>
  <si>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</si>
  <si>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</si>
  <si>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</si>
  <si>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</si>
  <si>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</si>
  <si>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</si>
  <si>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</si>
  <si>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</si>
  <si>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</si>
  <si>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</si>
  <si>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</si>
  <si>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</si>
  <si>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氷見市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</si>
  <si>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</si>
  <si>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</si>
  <si>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</si>
  <si>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</si>
  <si>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</si>
  <si>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</si>
  <si>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</si>
  <si>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</si>
  <si>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</si>
  <si>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</si>
  <si>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</si>
  <si>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</si>
  <si>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</si>
  <si>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</si>
  <si>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</si>
  <si>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</si>
  <si>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常収支比率及び経費回収率は１００％を超えており、累積欠損金も発生していないが、収益に占める一般会計からの繰入金は依然として大きい。流動比率は企業債元金償還額の減少等により令和３年度より改善したが、依然、全国平均及び類似団体平均を大きく下回る。経営の健全性確保のためには水洗化率の向上等による収益の確保や、一層の経費の縮減に取り組む必要がある。
　企業債残高対事業規模比率については、施設や管渠の整備は減少しているものの、使用料収入の減少を受けて令和３年度より増となった。施設の更新に関しては、今後も使用料収入の減や、物価高騰等による費用増が見込まれることを考慮して、引き続き、計画的に実施していく必要がある。
　施設利用率は全国平均及び類似団体平均を下回っており、今後の人口減少により更なる低下が想定される。利用率の算定にあたっては、晴天時の水量を基準に算定されているが、富山県は、年間雨日数が全国上位と多くなっていることや、冬季は多くの降雪があることから、平均に比べ低くなる傾向にある。</t>
    <rPh sb="1" eb="3">
      <t>ケイジョウ</t>
    </rPh>
    <rPh sb="3" eb="5">
      <t>シュウシ</t>
    </rPh>
    <rPh sb="5" eb="7">
      <t>ヒリツ</t>
    </rPh>
    <rPh sb="7" eb="8">
      <t>オヨ</t>
    </rPh>
    <rPh sb="9" eb="11">
      <t>ケイヒ</t>
    </rPh>
    <rPh sb="11" eb="13">
      <t>カイシュウ</t>
    </rPh>
    <rPh sb="13" eb="14">
      <t>リツ</t>
    </rPh>
    <rPh sb="20" eb="21">
      <t>コ</t>
    </rPh>
    <rPh sb="26" eb="28">
      <t>ルイセキ</t>
    </rPh>
    <rPh sb="28" eb="30">
      <t>ケッソン</t>
    </rPh>
    <rPh sb="30" eb="31">
      <t>キン</t>
    </rPh>
    <rPh sb="32" eb="34">
      <t>ハッセイ</t>
    </rPh>
    <rPh sb="41" eb="43">
      <t>シュウエキ</t>
    </rPh>
    <rPh sb="44" eb="45">
      <t>シ</t>
    </rPh>
    <rPh sb="47" eb="49">
      <t>イッパン</t>
    </rPh>
    <rPh sb="49" eb="51">
      <t>カイケイ</t>
    </rPh>
    <rPh sb="54" eb="56">
      <t>クリイレ</t>
    </rPh>
    <rPh sb="56" eb="57">
      <t>キン</t>
    </rPh>
    <rPh sb="58" eb="60">
      <t>イゼン</t>
    </rPh>
    <rPh sb="63" eb="64">
      <t>オオ</t>
    </rPh>
    <rPh sb="81" eb="83">
      <t>ゲンショウ</t>
    </rPh>
    <rPh sb="100" eb="102">
      <t>イゼン</t>
    </rPh>
    <rPh sb="103" eb="105">
      <t>ゼンコク</t>
    </rPh>
    <rPh sb="105" eb="107">
      <t>ヘイキン</t>
    </rPh>
    <rPh sb="107" eb="108">
      <t>オヨ</t>
    </rPh>
    <rPh sb="109" eb="111">
      <t>ルイジ</t>
    </rPh>
    <rPh sb="111" eb="113">
      <t>ダンタイ</t>
    </rPh>
    <rPh sb="116" eb="117">
      <t>オオ</t>
    </rPh>
    <rPh sb="119" eb="121">
      <t>シタマワ</t>
    </rPh>
    <rPh sb="123" eb="125">
      <t>ケイエイ</t>
    </rPh>
    <rPh sb="126" eb="129">
      <t>ケンゼンセイ</t>
    </rPh>
    <rPh sb="129" eb="131">
      <t>カクホ</t>
    </rPh>
    <rPh sb="136" eb="139">
      <t>スイセンカ</t>
    </rPh>
    <rPh sb="139" eb="140">
      <t>リツ</t>
    </rPh>
    <rPh sb="141" eb="143">
      <t>コウジョウ</t>
    </rPh>
    <rPh sb="143" eb="144">
      <t>ナド</t>
    </rPh>
    <rPh sb="147" eb="149">
      <t>シュウエキ</t>
    </rPh>
    <rPh sb="150" eb="152">
      <t>カクホ</t>
    </rPh>
    <rPh sb="154" eb="156">
      <t>イッソウ</t>
    </rPh>
    <rPh sb="157" eb="159">
      <t>ケイヒ</t>
    </rPh>
    <rPh sb="160" eb="162">
      <t>シュクゲン</t>
    </rPh>
    <rPh sb="163" eb="164">
      <t>ト</t>
    </rPh>
    <rPh sb="165" eb="166">
      <t>ク</t>
    </rPh>
    <rPh sb="167" eb="169">
      <t>ヒツヨウ</t>
    </rPh>
    <rPh sb="177" eb="178">
      <t>サイ</t>
    </rPh>
    <rPh sb="178" eb="180">
      <t>ザンダカ</t>
    </rPh>
    <rPh sb="180" eb="181">
      <t>タイ</t>
    </rPh>
    <rPh sb="181" eb="183">
      <t>ジギョウ</t>
    </rPh>
    <rPh sb="183" eb="185">
      <t>キボ</t>
    </rPh>
    <rPh sb="185" eb="187">
      <t>ヒリツ</t>
    </rPh>
    <rPh sb="193" eb="195">
      <t>シセツ</t>
    </rPh>
    <rPh sb="196" eb="197">
      <t>クダ</t>
    </rPh>
    <rPh sb="197" eb="198">
      <t>キョ</t>
    </rPh>
    <rPh sb="199" eb="201">
      <t>セイビ</t>
    </rPh>
    <rPh sb="202" eb="204">
      <t>ゲンショウ</t>
    </rPh>
    <rPh sb="212" eb="215">
      <t>シヨウリョウ</t>
    </rPh>
    <rPh sb="215" eb="217">
      <t>シュウニュウ</t>
    </rPh>
    <rPh sb="218" eb="220">
      <t>ゲンショウ</t>
    </rPh>
    <rPh sb="221" eb="222">
      <t>ウ</t>
    </rPh>
    <rPh sb="224" eb="226">
      <t>レイワ</t>
    </rPh>
    <rPh sb="227" eb="229">
      <t>ネンド</t>
    </rPh>
    <rPh sb="231" eb="232">
      <t>ゾウ</t>
    </rPh>
    <rPh sb="237" eb="239">
      <t>シセツ</t>
    </rPh>
    <rPh sb="243" eb="244">
      <t>カン</t>
    </rPh>
    <rPh sb="248" eb="250">
      <t>コンゴ</t>
    </rPh>
    <rPh sb="251" eb="254">
      <t>シヨウリョウ</t>
    </rPh>
    <rPh sb="254" eb="256">
      <t>シュウニュウ</t>
    </rPh>
    <rPh sb="257" eb="258">
      <t>ゲン</t>
    </rPh>
    <rPh sb="260" eb="262">
      <t>ブッカ</t>
    </rPh>
    <rPh sb="262" eb="264">
      <t>コウトウ</t>
    </rPh>
    <rPh sb="264" eb="265">
      <t>ナド</t>
    </rPh>
    <rPh sb="268" eb="270">
      <t>ヒヨウ</t>
    </rPh>
    <rPh sb="270" eb="271">
      <t>ゾウ</t>
    </rPh>
    <rPh sb="272" eb="274">
      <t>ミコ</t>
    </rPh>
    <rPh sb="280" eb="282">
      <t>コウリョ</t>
    </rPh>
    <rPh sb="285" eb="286">
      <t>ヒ</t>
    </rPh>
    <rPh sb="287" eb="288">
      <t>ツヅ</t>
    </rPh>
    <rPh sb="294" eb="296">
      <t>ジッシ</t>
    </rPh>
    <rPh sb="300" eb="302">
      <t>ヒツヨウ</t>
    </rPh>
    <rPh sb="308" eb="310">
      <t>シセツ</t>
    </rPh>
    <rPh sb="310" eb="312">
      <t>リヨウ</t>
    </rPh>
    <rPh sb="312" eb="313">
      <t>リツ</t>
    </rPh>
    <rPh sb="314" eb="316">
      <t>ゼンコク</t>
    </rPh>
    <rPh sb="316" eb="318">
      <t>ヘイキン</t>
    </rPh>
    <rPh sb="318" eb="319">
      <t>オヨ</t>
    </rPh>
    <rPh sb="320" eb="322">
      <t>ルイジ</t>
    </rPh>
    <rPh sb="322" eb="324">
      <t>ダンタイ</t>
    </rPh>
    <rPh sb="324" eb="326">
      <t>ヘイキン</t>
    </rPh>
    <rPh sb="334" eb="336">
      <t>コンゴ</t>
    </rPh>
    <rPh sb="337" eb="339">
      <t>ジンコウ</t>
    </rPh>
    <rPh sb="339" eb="341">
      <t>ゲンショウ</t>
    </rPh>
    <rPh sb="344" eb="345">
      <t>サラ</t>
    </rPh>
    <rPh sb="347" eb="349">
      <t>テイカ</t>
    </rPh>
    <rPh sb="350" eb="352">
      <t>ソウテイ</t>
    </rPh>
    <rPh sb="356" eb="359">
      <t>リヨウリツ</t>
    </rPh>
    <rPh sb="360" eb="362">
      <t>サンテイ</t>
    </rPh>
    <rPh sb="369" eb="371">
      <t>セイテン</t>
    </rPh>
    <rPh sb="371" eb="372">
      <t>ジ</t>
    </rPh>
    <rPh sb="373" eb="375">
      <t>スイリョウ</t>
    </rPh>
    <rPh sb="376" eb="378">
      <t>キジュン</t>
    </rPh>
    <rPh sb="379" eb="381">
      <t>サンテイ</t>
    </rPh>
    <rPh sb="388" eb="391">
      <t>トヤマケン</t>
    </rPh>
    <rPh sb="393" eb="395">
      <t>ネンカン</t>
    </rPh>
    <rPh sb="395" eb="396">
      <t>アメ</t>
    </rPh>
    <rPh sb="396" eb="398">
      <t>ニッスウ</t>
    </rPh>
    <rPh sb="399" eb="401">
      <t>ゼンコク</t>
    </rPh>
    <rPh sb="401" eb="403">
      <t>ジョウイ</t>
    </rPh>
    <rPh sb="404" eb="405">
      <t>オオ</t>
    </rPh>
    <rPh sb="415" eb="417">
      <t>トウキ</t>
    </rPh>
    <rPh sb="418" eb="419">
      <t>オオ</t>
    </rPh>
    <rPh sb="421" eb="423">
      <t>コウセツ</t>
    </rPh>
    <rPh sb="431" eb="433">
      <t>ヘイキン</t>
    </rPh>
    <rPh sb="434" eb="435">
      <t>クラ</t>
    </rPh>
    <rPh sb="436" eb="437">
      <t>ヒク</t>
    </rPh>
    <rPh sb="440" eb="442">
      <t>ケイコウ</t>
    </rPh>
    <phoneticPr fontId="4"/>
  </si>
  <si>
    <t>　法適用後、３回目の決算であり、有形固定資産減価償却率は低い状況であるが、平成８年に供用開始した施設の老朽化が始まっている。法定耐用年数を超えた施設はなく、現在のところ老朽管更新は実施していない。
　策定した最適整備構想に基づいた処理施設の改築に引き続き取り組んでいく。</t>
    <rPh sb="2" eb="4">
      <t>テキヨウ</t>
    </rPh>
    <rPh sb="7" eb="9">
      <t>カイメ</t>
    </rPh>
    <rPh sb="16" eb="18">
      <t>ユウケイ</t>
    </rPh>
    <rPh sb="18" eb="20">
      <t>コテイ</t>
    </rPh>
    <rPh sb="20" eb="22">
      <t>シサン</t>
    </rPh>
    <rPh sb="22" eb="24">
      <t>ゲンカ</t>
    </rPh>
    <rPh sb="37" eb="39">
      <t>ヘイセイ</t>
    </rPh>
    <rPh sb="40" eb="41">
      <t>ネン</t>
    </rPh>
    <rPh sb="55" eb="56">
      <t>ハジ</t>
    </rPh>
    <rPh sb="62" eb="64">
      <t>ホウテイ</t>
    </rPh>
    <rPh sb="64" eb="66">
      <t>タイヨウ</t>
    </rPh>
    <rPh sb="66" eb="68">
      <t>ネンスウ</t>
    </rPh>
    <rPh sb="69" eb="70">
      <t>コ</t>
    </rPh>
    <rPh sb="72" eb="74">
      <t>シセツ</t>
    </rPh>
    <rPh sb="78" eb="80">
      <t>ゲンザイ</t>
    </rPh>
    <rPh sb="84" eb="86">
      <t>ロウキュウ</t>
    </rPh>
    <rPh sb="86" eb="87">
      <t>カン</t>
    </rPh>
    <rPh sb="87" eb="89">
      <t>コウシン</t>
    </rPh>
    <rPh sb="90" eb="92">
      <t>ジッシ</t>
    </rPh>
    <rPh sb="100" eb="102">
      <t>サクテイ</t>
    </rPh>
    <rPh sb="104" eb="106">
      <t>サイテキ</t>
    </rPh>
    <rPh sb="106" eb="108">
      <t>セイビ</t>
    </rPh>
    <rPh sb="108" eb="110">
      <t>コウソウ</t>
    </rPh>
    <rPh sb="111" eb="112">
      <t>モト</t>
    </rPh>
    <rPh sb="115" eb="117">
      <t>ショリ</t>
    </rPh>
    <rPh sb="117" eb="119">
      <t>シセツ</t>
    </rPh>
    <rPh sb="120" eb="122">
      <t>カイチク</t>
    </rPh>
    <rPh sb="123" eb="124">
      <t>ヒ</t>
    </rPh>
    <rPh sb="125" eb="126">
      <t>ツヅ</t>
    </rPh>
    <rPh sb="127" eb="128">
      <t>ト</t>
    </rPh>
    <rPh sb="129" eb="130">
      <t>ク</t>
    </rPh>
    <phoneticPr fontId="4"/>
  </si>
  <si>
    <t>　経常収支比率が１００％を超えているものの、この結果は一般会計からの繰入金に依存するところが大きい。企業債償還元金額が大きく、流動比率も依然として全国平均及び類似団体平均を下回る。現在、処理場に係る経費や施設更新費用等削減のため、白川地区を公共下水道へ接続するための整備を実施中であるが、人口減少等による使用料収入の減少や、物価高騰による施設維持管理費用の増等が今後見込まれ、経営環境は厳しい。
　加えて、令和６年能登半島地震により被災した下水道管渠等の復旧費用をも考慮したうえで、今後は経営基盤確立に向けた取組を進める必要がある。</t>
    <rPh sb="24" eb="26">
      <t>ケッカ</t>
    </rPh>
    <rPh sb="27" eb="29">
      <t>イッパン</t>
    </rPh>
    <rPh sb="29" eb="31">
      <t>カイケイ</t>
    </rPh>
    <rPh sb="34" eb="36">
      <t>クリイレ</t>
    </rPh>
    <rPh sb="36" eb="37">
      <t>キン</t>
    </rPh>
    <rPh sb="38" eb="40">
      <t>イゾン</t>
    </rPh>
    <rPh sb="46" eb="47">
      <t>オオ</t>
    </rPh>
    <rPh sb="50" eb="52">
      <t>キギョウ</t>
    </rPh>
    <rPh sb="52" eb="53">
      <t>サイ</t>
    </rPh>
    <rPh sb="53" eb="55">
      <t>ショウカン</t>
    </rPh>
    <rPh sb="55" eb="57">
      <t>ガンキン</t>
    </rPh>
    <rPh sb="57" eb="58">
      <t>ガク</t>
    </rPh>
    <rPh sb="59" eb="60">
      <t>オオ</t>
    </rPh>
    <rPh sb="63" eb="65">
      <t>リュウドウ</t>
    </rPh>
    <rPh sb="65" eb="67">
      <t>ヒリツ</t>
    </rPh>
    <rPh sb="68" eb="70">
      <t>イゼン</t>
    </rPh>
    <rPh sb="73" eb="75">
      <t>ゼンコク</t>
    </rPh>
    <rPh sb="75" eb="77">
      <t>ヘイキン</t>
    </rPh>
    <rPh sb="77" eb="78">
      <t>オヨ</t>
    </rPh>
    <rPh sb="79" eb="81">
      <t>ルイジ</t>
    </rPh>
    <rPh sb="81" eb="83">
      <t>ダンタイ</t>
    </rPh>
    <rPh sb="83" eb="85">
      <t>ヘイキン</t>
    </rPh>
    <rPh sb="86" eb="88">
      <t>シタマワ</t>
    </rPh>
    <rPh sb="90" eb="92">
      <t>ゲンザイ</t>
    </rPh>
    <rPh sb="138" eb="139">
      <t>ナカ</t>
    </rPh>
    <rPh sb="144" eb="146">
      <t>ジンコウ</t>
    </rPh>
    <rPh sb="146" eb="148">
      <t>ゲンショウ</t>
    </rPh>
    <rPh sb="148" eb="149">
      <t>ナド</t>
    </rPh>
    <rPh sb="152" eb="155">
      <t>シヨウリョウ</t>
    </rPh>
    <rPh sb="155" eb="157">
      <t>シュウニュウ</t>
    </rPh>
    <rPh sb="158" eb="160">
      <t>ゲンショウ</t>
    </rPh>
    <rPh sb="162" eb="164">
      <t>ブッカ</t>
    </rPh>
    <rPh sb="164" eb="166">
      <t>コウトウ</t>
    </rPh>
    <rPh sb="169" eb="171">
      <t>シセツ</t>
    </rPh>
    <rPh sb="171" eb="173">
      <t>イジ</t>
    </rPh>
    <rPh sb="173" eb="175">
      <t>カンリ</t>
    </rPh>
    <rPh sb="175" eb="177">
      <t>ヒヨウ</t>
    </rPh>
    <rPh sb="178" eb="179">
      <t>ゾウ</t>
    </rPh>
    <rPh sb="179" eb="180">
      <t>ナド</t>
    </rPh>
    <rPh sb="181" eb="183">
      <t>コンゴ</t>
    </rPh>
    <rPh sb="183" eb="185">
      <t>ミコ</t>
    </rPh>
    <rPh sb="188" eb="190">
      <t>ケイエイ</t>
    </rPh>
    <rPh sb="190" eb="192">
      <t>カンキョウ</t>
    </rPh>
    <rPh sb="193" eb="194">
      <t>キビ</t>
    </rPh>
    <rPh sb="199" eb="200">
      <t>クワ</t>
    </rPh>
    <rPh sb="203" eb="205">
      <t>レイワ</t>
    </rPh>
    <rPh sb="206" eb="207">
      <t>ネン</t>
    </rPh>
    <rPh sb="207" eb="209">
      <t>ノト</t>
    </rPh>
    <rPh sb="209" eb="211">
      <t>ハントウ</t>
    </rPh>
    <rPh sb="211" eb="213">
      <t>ジシン</t>
    </rPh>
    <rPh sb="216" eb="218">
      <t>ヒサイ</t>
    </rPh>
    <rPh sb="220" eb="223">
      <t>ゲスイドウ</t>
    </rPh>
    <rPh sb="223" eb="225">
      <t>カンキョ</t>
    </rPh>
    <rPh sb="225" eb="226">
      <t>ナド</t>
    </rPh>
    <rPh sb="227" eb="229">
      <t>フッキュウ</t>
    </rPh>
    <rPh sb="229" eb="231">
      <t>ヒヨウ</t>
    </rPh>
    <rPh sb="233" eb="235">
      <t>コウリョ</t>
    </rPh>
    <rPh sb="241" eb="243">
      <t>コンゴ</t>
    </rPh>
    <rPh sb="244" eb="246">
      <t>ケイエイ</t>
    </rPh>
    <rPh sb="246" eb="248">
      <t>キバン</t>
    </rPh>
    <rPh sb="248" eb="250">
      <t>カクリツ</t>
    </rPh>
    <rPh sb="251" eb="252">
      <t>ム</t>
    </rPh>
    <rPh sb="254" eb="256">
      <t>トリクミ</t>
    </rPh>
    <rPh sb="257" eb="258">
      <t>スス</t>
    </rPh>
    <rPh sb="260" eb="26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</si>
</sst>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6"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c:v>7.0000000000000007E-2</c:v>
                </c:pt>
              </c:numCache>
            </c:numRef>
          </c:val>
          <c:extLst>
            <c:ext xmlns:c16="http://schemas.microsoft.com/office/drawing/2014/chart" uri="{C3380CC4-5D6E-409C-BE32-E72D297353CC}">
              <c16:uniqueId val="{00000000-E19F-4C7C-98A1-50118DA621C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0.25</c:v>
                </c:pt>
                <c:pt idx="3">
                  <c:v>0.05</c:v>
                </c:pt>
                <c:pt idx="4">
                  <c:v>0.03</c:v>
                </c:pt>
              </c:numCache>
            </c:numRef>
          </c:val>
          <c:smooth val="0"/>
          <c:extLst>
            <c:ext xmlns:c16="http://schemas.microsoft.com/office/drawing/2014/chart" uri="{C3380CC4-5D6E-409C-BE32-E72D297353CC}">
              <c16:uniqueId val="{00000001-E19F-4C7C-98A1-50118DA621C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40</c:v>
                </c:pt>
                <c:pt idx="3">
                  <c:v>38.28</c:v>
                </c:pt>
                <c:pt idx="4">
                  <c:v>37.42</c:v>
                </c:pt>
              </c:numCache>
            </c:numRef>
          </c:val>
          <c:extLst>
            <c:ext xmlns:c16="http://schemas.microsoft.com/office/drawing/2014/chart" uri="{C3380CC4-5D6E-409C-BE32-E72D297353CC}">
              <c16:uniqueId val="{00000000-C498-40CE-B1CE-16C61B89E99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54.83</c:v>
                </c:pt>
                <c:pt idx="3">
                  <c:v>66.53</c:v>
                </c:pt>
                <c:pt idx="4">
                  <c:v>52.35</c:v>
                </c:pt>
              </c:numCache>
            </c:numRef>
          </c:val>
          <c:smooth val="0"/>
          <c:extLst>
            <c:ext xmlns:c16="http://schemas.microsoft.com/office/drawing/2014/chart" uri="{C3380CC4-5D6E-409C-BE32-E72D297353CC}">
              <c16:uniqueId val="{00000001-C498-40CE-B1CE-16C61B89E99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89.39</c:v>
                </c:pt>
                <c:pt idx="3">
                  <c:v>89.76</c:v>
                </c:pt>
                <c:pt idx="4">
                  <c:v>90.21</c:v>
                </c:pt>
              </c:numCache>
            </c:numRef>
          </c:val>
          <c:extLst>
            <c:ext xmlns:c16="http://schemas.microsoft.com/office/drawing/2014/chart" uri="{C3380CC4-5D6E-409C-BE32-E72D297353CC}">
              <c16:uniqueId val="{00000000-954F-4ACA-B40A-9527B8BE9E3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84.7</c:v>
                </c:pt>
                <c:pt idx="3">
                  <c:v>84.67</c:v>
                </c:pt>
                <c:pt idx="4">
                  <c:v>84.39</c:v>
                </c:pt>
              </c:numCache>
            </c:numRef>
          </c:val>
          <c:smooth val="0"/>
          <c:extLst>
            <c:ext xmlns:c16="http://schemas.microsoft.com/office/drawing/2014/chart" uri="{C3380CC4-5D6E-409C-BE32-E72D297353CC}">
              <c16:uniqueId val="{00000001-954F-4ACA-B40A-9527B8BE9E3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101.37</c:v>
                </c:pt>
                <c:pt idx="3">
                  <c:v>100.16</c:v>
                </c:pt>
                <c:pt idx="4">
                  <c:v>100.05</c:v>
                </c:pt>
              </c:numCache>
            </c:numRef>
          </c:val>
          <c:extLst>
            <c:ext xmlns:c16="http://schemas.microsoft.com/office/drawing/2014/chart" uri="{C3380CC4-5D6E-409C-BE32-E72D297353CC}">
              <c16:uniqueId val="{00000000-E49F-4B4A-AD56-8425E44CB45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106.37</c:v>
                </c:pt>
                <c:pt idx="3">
                  <c:v>106.07</c:v>
                </c:pt>
                <c:pt idx="4">
                  <c:v>105.5</c:v>
                </c:pt>
              </c:numCache>
            </c:numRef>
          </c:val>
          <c:smooth val="0"/>
          <c:extLst>
            <c:ext xmlns:c16="http://schemas.microsoft.com/office/drawing/2014/chart" uri="{C3380CC4-5D6E-409C-BE32-E72D297353CC}">
              <c16:uniqueId val="{00000001-E49F-4B4A-AD56-8425E44CB45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3.32</c:v>
                </c:pt>
                <c:pt idx="3">
                  <c:v>6.63</c:v>
                </c:pt>
                <c:pt idx="4">
                  <c:v>9.86</c:v>
                </c:pt>
              </c:numCache>
            </c:numRef>
          </c:val>
          <c:extLst>
            <c:ext xmlns:c16="http://schemas.microsoft.com/office/drawing/2014/chart" uri="{C3380CC4-5D6E-409C-BE32-E72D297353CC}">
              <c16:uniqueId val="{00000000-B72C-4D25-9CE2-20E48D5D3AA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20.34</c:v>
                </c:pt>
                <c:pt idx="3">
                  <c:v>21.85</c:v>
                </c:pt>
                <c:pt idx="4">
                  <c:v>25.19</c:v>
                </c:pt>
              </c:numCache>
            </c:numRef>
          </c:val>
          <c:smooth val="0"/>
          <c:extLst>
            <c:ext xmlns:c16="http://schemas.microsoft.com/office/drawing/2014/chart" uri="{C3380CC4-5D6E-409C-BE32-E72D297353CC}">
              <c16:uniqueId val="{00000001-B72C-4D25-9CE2-20E48D5D3AA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1BB-4767-B3B5-70F8F608AE2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21BB-4767-B3B5-70F8F608AE2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1DC-41FD-A44B-25DE8EB7722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139.02000000000001</c:v>
                </c:pt>
                <c:pt idx="3">
                  <c:v>132.04</c:v>
                </c:pt>
                <c:pt idx="4">
                  <c:v>145.43</c:v>
                </c:pt>
              </c:numCache>
            </c:numRef>
          </c:val>
          <c:smooth val="0"/>
          <c:extLst>
            <c:ext xmlns:c16="http://schemas.microsoft.com/office/drawing/2014/chart" uri="{C3380CC4-5D6E-409C-BE32-E72D297353CC}">
              <c16:uniqueId val="{00000001-91DC-41FD-A44B-25DE8EB7722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15.51</c:v>
                </c:pt>
                <c:pt idx="3">
                  <c:v>8.4499999999999993</c:v>
                </c:pt>
                <c:pt idx="4">
                  <c:v>14.82</c:v>
                </c:pt>
              </c:numCache>
            </c:numRef>
          </c:val>
          <c:extLst>
            <c:ext xmlns:c16="http://schemas.microsoft.com/office/drawing/2014/chart" uri="{C3380CC4-5D6E-409C-BE32-E72D297353CC}">
              <c16:uniqueId val="{00000000-FB4D-45D0-B37A-5DEEAFF017E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29.13</c:v>
                </c:pt>
                <c:pt idx="3">
                  <c:v>35.69</c:v>
                </c:pt>
                <c:pt idx="4">
                  <c:v>38.4</c:v>
                </c:pt>
              </c:numCache>
            </c:numRef>
          </c:val>
          <c:smooth val="0"/>
          <c:extLst>
            <c:ext xmlns:c16="http://schemas.microsoft.com/office/drawing/2014/chart" uri="{C3380CC4-5D6E-409C-BE32-E72D297353CC}">
              <c16:uniqueId val="{00000001-FB4D-45D0-B37A-5DEEAFF017E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578.42999999999995</c:v>
                </c:pt>
                <c:pt idx="3">
                  <c:v>472.95</c:v>
                </c:pt>
                <c:pt idx="4">
                  <c:v>477.9</c:v>
                </c:pt>
              </c:numCache>
            </c:numRef>
          </c:val>
          <c:extLst>
            <c:ext xmlns:c16="http://schemas.microsoft.com/office/drawing/2014/chart" uri="{C3380CC4-5D6E-409C-BE32-E72D297353CC}">
              <c16:uniqueId val="{00000000-25B4-447E-8E56-37A8990B261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867.83</c:v>
                </c:pt>
                <c:pt idx="3">
                  <c:v>791.76</c:v>
                </c:pt>
                <c:pt idx="4">
                  <c:v>900.82</c:v>
                </c:pt>
              </c:numCache>
            </c:numRef>
          </c:val>
          <c:smooth val="0"/>
          <c:extLst>
            <c:ext xmlns:c16="http://schemas.microsoft.com/office/drawing/2014/chart" uri="{C3380CC4-5D6E-409C-BE32-E72D297353CC}">
              <c16:uniqueId val="{00000001-25B4-447E-8E56-37A8990B261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103.05</c:v>
                </c:pt>
                <c:pt idx="3">
                  <c:v>99.02</c:v>
                </c:pt>
                <c:pt idx="4">
                  <c:v>100.16</c:v>
                </c:pt>
              </c:numCache>
            </c:numRef>
          </c:val>
          <c:extLst>
            <c:ext xmlns:c16="http://schemas.microsoft.com/office/drawing/2014/chart" uri="{C3380CC4-5D6E-409C-BE32-E72D297353CC}">
              <c16:uniqueId val="{00000000-1588-4D00-89AB-1F4B271171E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57.08</c:v>
                </c:pt>
                <c:pt idx="3">
                  <c:v>56.26</c:v>
                </c:pt>
                <c:pt idx="4">
                  <c:v>52.94</c:v>
                </c:pt>
              </c:numCache>
            </c:numRef>
          </c:val>
          <c:smooth val="0"/>
          <c:extLst>
            <c:ext xmlns:c16="http://schemas.microsoft.com/office/drawing/2014/chart" uri="{C3380CC4-5D6E-409C-BE32-E72D297353CC}">
              <c16:uniqueId val="{00000001-1588-4D00-89AB-1F4B271171E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149.76</c:v>
                </c:pt>
                <c:pt idx="3">
                  <c:v>156.03</c:v>
                </c:pt>
                <c:pt idx="4">
                  <c:v>154.43</c:v>
                </c:pt>
              </c:numCache>
            </c:numRef>
          </c:val>
          <c:extLst>
            <c:ext xmlns:c16="http://schemas.microsoft.com/office/drawing/2014/chart" uri="{C3380CC4-5D6E-409C-BE32-E72D297353CC}">
              <c16:uniqueId val="{00000000-D8B9-4E72-9FC9-5EC96D33AA4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274.99</c:v>
                </c:pt>
                <c:pt idx="3">
                  <c:v>282.08999999999997</c:v>
                </c:pt>
                <c:pt idx="4">
                  <c:v>303.27999999999997</c:v>
                </c:pt>
              </c:numCache>
            </c:numRef>
          </c:val>
          <c:smooth val="0"/>
          <c:extLst>
            <c:ext xmlns:c16="http://schemas.microsoft.com/office/drawing/2014/chart" uri="{C3380CC4-5D6E-409C-BE32-E72D297353CC}">
              <c16:uniqueId val="{00000001-D8B9-4E72-9FC9-5EC96D33AA4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2"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富山県　氷見市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52">
        <f>データ!S6</f>
        <v>44076</v>
      </c>
      <c r="AM8" s="52"/>
      <c r="AN8" s="52"/>
      <c r="AO8" s="52"/>
      <c r="AP8" s="52"/>
      <c r="AQ8" s="52"/>
      <c r="AR8" s="52"/>
      <c r="AS8" s="52"/>
      <c r="AT8" s="51">
        <f>データ!T6</f>
        <v>230.54</v>
      </c>
      <c r="AU8" s="51"/>
      <c r="AV8" s="51"/>
      <c r="AW8" s="51"/>
      <c r="AX8" s="51"/>
      <c r="AY8" s="51"/>
      <c r="AZ8" s="51"/>
      <c r="BA8" s="51"/>
      <c r="BB8" s="51">
        <f>データ!U6</f>
        <v>191.19</v>
      </c>
      <c r="BC8" s="51"/>
      <c r="BD8" s="51"/>
      <c r="BE8" s="51"/>
      <c r="BF8" s="51"/>
      <c r="BG8" s="51"/>
      <c r="BH8" s="51"/>
      <c r="BI8" s="51"/>
      <c r="BJ8" s="3"/>
      <c r="BK8" s="3"/>
      <c r="BL8" s="67" t="s">
        <v>10</v>
      </c>
      <c r="BM8" s="68"/>
      <c r="BN8" s="69" t="s">
        <v>11</v>
      </c>
      <c r="BO8" s="69"/>
      <c r="BP8" s="69"/>
      <c r="BQ8" s="69"/>
      <c r="BR8" s="69"/>
      <c r="BS8" s="69"/>
      <c r="BT8" s="69"/>
      <c r="BU8" s="69"/>
      <c r="BV8" s="69"/>
      <c r="BW8" s="69"/>
      <c r="BX8" s="69"/>
      <c r="BY8" s="70"/>
    </row>
    <row r="9" spans="1:78" ht="18.75" customHeight="1" x14ac:dyDescent="0.15">
      <c r="A9" s="2"/>
      <c r="B9" s="53" t="s">
        <v>12</v>
      </c>
      <c r="C9" s="53"/>
      <c r="D9" s="53"/>
      <c r="E9" s="53"/>
      <c r="F9" s="53"/>
      <c r="G9" s="53"/>
      <c r="H9" s="53"/>
      <c r="I9" s="53" t="s">
        <v>13</v>
      </c>
      <c r="J9" s="53"/>
      <c r="K9" s="53"/>
      <c r="L9" s="53"/>
      <c r="M9" s="53"/>
      <c r="N9" s="53"/>
      <c r="O9" s="53"/>
      <c r="P9" s="53" t="s">
        <v>14</v>
      </c>
      <c r="Q9" s="53"/>
      <c r="R9" s="53"/>
      <c r="S9" s="53"/>
      <c r="T9" s="53"/>
      <c r="U9" s="53"/>
      <c r="V9" s="53"/>
      <c r="W9" s="53" t="s">
        <v>15</v>
      </c>
      <c r="X9" s="53"/>
      <c r="Y9" s="53"/>
      <c r="Z9" s="53"/>
      <c r="AA9" s="53"/>
      <c r="AB9" s="53"/>
      <c r="AC9" s="53"/>
      <c r="AD9" s="53" t="s">
        <v>16</v>
      </c>
      <c r="AE9" s="53"/>
      <c r="AF9" s="53"/>
      <c r="AG9" s="53"/>
      <c r="AH9" s="53"/>
      <c r="AI9" s="53"/>
      <c r="AJ9" s="53"/>
      <c r="AK9" s="3"/>
      <c r="AL9" s="53" t="s">
        <v>17</v>
      </c>
      <c r="AM9" s="53"/>
      <c r="AN9" s="53"/>
      <c r="AO9" s="53"/>
      <c r="AP9" s="53"/>
      <c r="AQ9" s="53"/>
      <c r="AR9" s="53"/>
      <c r="AS9" s="53"/>
      <c r="AT9" s="53" t="s">
        <v>18</v>
      </c>
      <c r="AU9" s="53"/>
      <c r="AV9" s="53"/>
      <c r="AW9" s="53"/>
      <c r="AX9" s="53"/>
      <c r="AY9" s="53"/>
      <c r="AZ9" s="53"/>
      <c r="BA9" s="53"/>
      <c r="BB9" s="53" t="s">
        <v>19</v>
      </c>
      <c r="BC9" s="53"/>
      <c r="BD9" s="53"/>
      <c r="BE9" s="53"/>
      <c r="BF9" s="53"/>
      <c r="BG9" s="53"/>
      <c r="BH9" s="53"/>
      <c r="BI9" s="53"/>
      <c r="BJ9" s="3"/>
      <c r="BK9" s="3"/>
      <c r="BL9" s="54" t="s">
        <v>20</v>
      </c>
      <c r="BM9" s="55"/>
      <c r="BN9" s="56" t="s">
        <v>21</v>
      </c>
      <c r="BO9" s="56"/>
      <c r="BP9" s="56"/>
      <c r="BQ9" s="56"/>
      <c r="BR9" s="56"/>
      <c r="BS9" s="56"/>
      <c r="BT9" s="56"/>
      <c r="BU9" s="56"/>
      <c r="BV9" s="56"/>
      <c r="BW9" s="56"/>
      <c r="BX9" s="56"/>
      <c r="BY9" s="57"/>
    </row>
    <row r="10" spans="1:78" ht="18.75" customHeight="1" x14ac:dyDescent="0.15">
      <c r="A10" s="2"/>
      <c r="B10" s="51" t="str">
        <f>データ!N6</f>
        <v>-</v>
      </c>
      <c r="C10" s="51"/>
      <c r="D10" s="51"/>
      <c r="E10" s="51"/>
      <c r="F10" s="51"/>
      <c r="G10" s="51"/>
      <c r="H10" s="51"/>
      <c r="I10" s="51">
        <f>データ!O6</f>
        <v>72.510000000000005</v>
      </c>
      <c r="J10" s="51"/>
      <c r="K10" s="51"/>
      <c r="L10" s="51"/>
      <c r="M10" s="51"/>
      <c r="N10" s="51"/>
      <c r="O10" s="51"/>
      <c r="P10" s="51">
        <f>データ!P6</f>
        <v>18.84</v>
      </c>
      <c r="Q10" s="51"/>
      <c r="R10" s="51"/>
      <c r="S10" s="51"/>
      <c r="T10" s="51"/>
      <c r="U10" s="51"/>
      <c r="V10" s="51"/>
      <c r="W10" s="51">
        <f>データ!Q6</f>
        <v>80.489999999999995</v>
      </c>
      <c r="X10" s="51"/>
      <c r="Y10" s="51"/>
      <c r="Z10" s="51"/>
      <c r="AA10" s="51"/>
      <c r="AB10" s="51"/>
      <c r="AC10" s="51"/>
      <c r="AD10" s="52">
        <f>データ!R6</f>
        <v>3185</v>
      </c>
      <c r="AE10" s="52"/>
      <c r="AF10" s="52"/>
      <c r="AG10" s="52"/>
      <c r="AH10" s="52"/>
      <c r="AI10" s="52"/>
      <c r="AJ10" s="52"/>
      <c r="AK10" s="2"/>
      <c r="AL10" s="52">
        <f>データ!V6</f>
        <v>8247</v>
      </c>
      <c r="AM10" s="52"/>
      <c r="AN10" s="52"/>
      <c r="AO10" s="52"/>
      <c r="AP10" s="52"/>
      <c r="AQ10" s="52"/>
      <c r="AR10" s="52"/>
      <c r="AS10" s="52"/>
      <c r="AT10" s="51">
        <f>データ!W6</f>
        <v>3.25</v>
      </c>
      <c r="AU10" s="51"/>
      <c r="AV10" s="51"/>
      <c r="AW10" s="51"/>
      <c r="AX10" s="51"/>
      <c r="AY10" s="51"/>
      <c r="AZ10" s="51"/>
      <c r="BA10" s="51"/>
      <c r="BB10" s="51">
        <f>データ!X6</f>
        <v>2537.54</v>
      </c>
      <c r="BC10" s="51"/>
      <c r="BD10" s="51"/>
      <c r="BE10" s="51"/>
      <c r="BF10" s="51"/>
      <c r="BG10" s="51"/>
      <c r="BH10" s="51"/>
      <c r="BI10" s="51"/>
      <c r="BJ10" s="2"/>
      <c r="BK10" s="2"/>
      <c r="BL10" s="58" t="s">
        <v>22</v>
      </c>
      <c r="BM10" s="59"/>
      <c r="BN10" s="60" t="s">
        <v>23</v>
      </c>
      <c r="BO10" s="60"/>
      <c r="BP10" s="60"/>
      <c r="BQ10" s="60"/>
      <c r="BR10" s="60"/>
      <c r="BS10" s="60"/>
      <c r="BT10" s="60"/>
      <c r="BU10" s="60"/>
      <c r="BV10" s="60"/>
      <c r="BW10" s="60"/>
      <c r="BX10" s="60"/>
      <c r="BY10" s="6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115</v>
      </c>
      <c r="BM66" s="45"/>
      <c r="BN66" s="45"/>
      <c r="BO66" s="45"/>
      <c r="BP66" s="45"/>
      <c r="BQ66" s="45"/>
      <c r="BR66" s="45"/>
      <c r="BS66" s="45"/>
      <c r="BT66" s="45"/>
      <c r="BU66" s="45"/>
      <c r="BV66" s="45"/>
      <c r="BW66" s="45"/>
      <c r="BX66" s="45"/>
      <c r="BY66" s="45"/>
      <c r="BZ66" s="4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15">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Gz2+XOubZHnvKpQe0tuW4wVoBuO2k+/MPlKbnV5ZW60aToUxfPCl3iP68ScxgSr2tylUYK9vy+gtQHM+itiBqQ==" saltValue="bhjdysxWHMbzB9/91NK1S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162051</v>
      </c>
      <c r="D6" s="19">
        <f t="shared" si="3"/>
        <v>46</v>
      </c>
      <c r="E6" s="19">
        <f t="shared" si="3"/>
        <v>17</v>
      </c>
      <c r="F6" s="19">
        <f t="shared" si="3"/>
        <v>5</v>
      </c>
      <c r="G6" s="19">
        <f t="shared" si="3"/>
        <v>0</v>
      </c>
      <c r="H6" s="19" t="str">
        <f t="shared" si="3"/>
        <v>富山県　氷見市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72.510000000000005</v>
      </c>
      <c r="P6" s="20">
        <f t="shared" si="3"/>
        <v>18.84</v>
      </c>
      <c r="Q6" s="20">
        <f t="shared" si="3"/>
        <v>80.489999999999995</v>
      </c>
      <c r="R6" s="20">
        <f t="shared" si="3"/>
        <v>3185</v>
      </c>
      <c r="S6" s="20">
        <f t="shared" si="3"/>
        <v>44076</v>
      </c>
      <c r="T6" s="20">
        <f t="shared" si="3"/>
        <v>230.54</v>
      </c>
      <c r="U6" s="20">
        <f t="shared" si="3"/>
        <v>191.19</v>
      </c>
      <c r="V6" s="20">
        <f t="shared" si="3"/>
        <v>8247</v>
      </c>
      <c r="W6" s="20">
        <f t="shared" si="3"/>
        <v>3.25</v>
      </c>
      <c r="X6" s="20">
        <f t="shared" si="3"/>
        <v>2537.54</v>
      </c>
      <c r="Y6" s="21" t="str">
        <f>IF(Y7="",NA(),Y7)</f>
        <v>-</v>
      </c>
      <c r="Z6" s="21" t="str">
        <f t="shared" ref="Z6:AH6" si="4">IF(Z7="",NA(),Z7)</f>
        <v>-</v>
      </c>
      <c r="AA6" s="21">
        <f t="shared" si="4"/>
        <v>101.37</v>
      </c>
      <c r="AB6" s="21">
        <f t="shared" si="4"/>
        <v>100.16</v>
      </c>
      <c r="AC6" s="21">
        <f t="shared" si="4"/>
        <v>100.05</v>
      </c>
      <c r="AD6" s="21" t="str">
        <f t="shared" si="4"/>
        <v>-</v>
      </c>
      <c r="AE6" s="21" t="str">
        <f t="shared" si="4"/>
        <v>-</v>
      </c>
      <c r="AF6" s="21">
        <f t="shared" si="4"/>
        <v>106.37</v>
      </c>
      <c r="AG6" s="21">
        <f t="shared" si="4"/>
        <v>106.07</v>
      </c>
      <c r="AH6" s="21">
        <f t="shared" si="4"/>
        <v>105.5</v>
      </c>
      <c r="AI6" s="20" t="str">
        <f>IF(AI7="","",IF(AI7="-","【-】","【"&amp;SUBSTITUTE(TEXT(AI7,"#,##0.00"),"-","△")&amp;"】"))</f>
        <v>【103.61】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139.02000000000001</v>
      </c>
      <c r="AR6" s="21">
        <f t="shared" si="5"/>
        <v>132.04</v>
      </c>
      <c r="AS6" s="21">
        <f t="shared" si="5"/>
        <v>145.43</v>
      </c>
      <c r="AT6" s="20" t="str">
        <f>IF(AT7="","",IF(AT7="-","【-】","【"&amp;SUBSTITUTE(TEXT(AT7,"#,##0.00"),"-","△")&amp;"】"))</f>
        <v>【133.62】</v>
      </c>
      <c r="AU6" s="21" t="str">
        <f>IF(AU7="",NA(),AU7)</f>
        <v>-</v>
      </c>
      <c r="AV6" s="21" t="str">
        <f t="shared" ref="AV6:BD6" si="6">IF(AV7="",NA(),AV7)</f>
        <v>-</v>
      </c>
      <c r="AW6" s="21">
        <f t="shared" si="6"/>
        <v>15.51</v>
      </c>
      <c r="AX6" s="21">
        <f t="shared" si="6"/>
        <v>8.4499999999999993</v>
      </c>
      <c r="AY6" s="21">
        <f t="shared" si="6"/>
        <v>14.82</v>
      </c>
      <c r="AZ6" s="21" t="str">
        <f t="shared" si="6"/>
        <v>-</v>
      </c>
      <c r="BA6" s="21" t="str">
        <f t="shared" si="6"/>
        <v>-</v>
      </c>
      <c r="BB6" s="21">
        <f t="shared" si="6"/>
        <v>29.13</v>
      </c>
      <c r="BC6" s="21">
        <f t="shared" si="6"/>
        <v>35.69</v>
      </c>
      <c r="BD6" s="21">
        <f t="shared" si="6"/>
        <v>38.4</v>
      </c>
      <c r="BE6" s="20" t="str">
        <f>IF(BE7="","",IF(BE7="-","【-】","【"&amp;SUBSTITUTE(TEXT(BE7,"#,##0.00"),"-","△")&amp;"】"))</f>
        <v>【36.94】</v>
      </c>
      <c r="BF6" s="21" t="str">
        <f>IF(BF7="",NA(),BF7)</f>
        <v>-</v>
      </c>
      <c r="BG6" s="21" t="str">
        <f t="shared" ref="BG6:BO6" si="7">IF(BG7="",NA(),BG7)</f>
        <v>-</v>
      </c>
      <c r="BH6" s="21">
        <f t="shared" si="7"/>
        <v>578.42999999999995</v>
      </c>
      <c r="BI6" s="21">
        <f t="shared" si="7"/>
        <v>472.95</v>
      </c>
      <c r="BJ6" s="21">
        <f t="shared" si="7"/>
        <v>477.9</v>
      </c>
      <c r="BK6" s="21" t="str">
        <f t="shared" si="7"/>
        <v>-</v>
      </c>
      <c r="BL6" s="21" t="str">
        <f t="shared" si="7"/>
        <v>-</v>
      </c>
      <c r="BM6" s="21">
        <f t="shared" si="7"/>
        <v>867.83</v>
      </c>
      <c r="BN6" s="21">
        <f t="shared" si="7"/>
        <v>791.76</v>
      </c>
      <c r="BO6" s="21">
        <f t="shared" si="7"/>
        <v>900.82</v>
      </c>
      <c r="BP6" s="20" t="str">
        <f>IF(BP7="","",IF(BP7="-","【-】","【"&amp;SUBSTITUTE(TEXT(BP7,"#,##0.00"),"-","△")&amp;"】"))</f>
        <v>【809.19】</v>
      </c>
      <c r="BQ6" s="21" t="str">
        <f>IF(BQ7="",NA(),BQ7)</f>
        <v>-</v>
      </c>
      <c r="BR6" s="21" t="str">
        <f t="shared" ref="BR6:BZ6" si="8">IF(BR7="",NA(),BR7)</f>
        <v>-</v>
      </c>
      <c r="BS6" s="21">
        <f t="shared" si="8"/>
        <v>103.05</v>
      </c>
      <c r="BT6" s="21">
        <f t="shared" si="8"/>
        <v>99.02</v>
      </c>
      <c r="BU6" s="21">
        <f t="shared" si="8"/>
        <v>100.16</v>
      </c>
      <c r="BV6" s="21" t="str">
        <f t="shared" si="8"/>
        <v>-</v>
      </c>
      <c r="BW6" s="21" t="str">
        <f t="shared" si="8"/>
        <v>-</v>
      </c>
      <c r="BX6" s="21">
        <f t="shared" si="8"/>
        <v>57.08</v>
      </c>
      <c r="BY6" s="21">
        <f t="shared" si="8"/>
        <v>56.26</v>
      </c>
      <c r="BZ6" s="21">
        <f t="shared" si="8"/>
        <v>52.94</v>
      </c>
      <c r="CA6" s="20" t="str">
        <f>IF(CA7="","",IF(CA7="-","【-】","【"&amp;SUBSTITUTE(TEXT(CA7,"#,##0.00"),"-","△")&amp;"】"))</f>
        <v>【57.02】</v>
      </c>
      <c r="CB6" s="21" t="str">
        <f>IF(CB7="",NA(),CB7)</f>
        <v>-</v>
      </c>
      <c r="CC6" s="21" t="str">
        <f t="shared" ref="CC6:CK6" si="9">IF(CC7="",NA(),CC7)</f>
        <v>-</v>
      </c>
      <c r="CD6" s="21">
        <f t="shared" si="9"/>
        <v>149.76</v>
      </c>
      <c r="CE6" s="21">
        <f t="shared" si="9"/>
        <v>156.03</v>
      </c>
      <c r="CF6" s="21">
        <f t="shared" si="9"/>
        <v>154.43</v>
      </c>
      <c r="CG6" s="21" t="str">
        <f t="shared" si="9"/>
        <v>-</v>
      </c>
      <c r="CH6" s="21" t="str">
        <f t="shared" si="9"/>
        <v>-</v>
      </c>
      <c r="CI6" s="21">
        <f t="shared" si="9"/>
        <v>274.99</v>
      </c>
      <c r="CJ6" s="21">
        <f t="shared" si="9"/>
        <v>282.08999999999997</v>
      </c>
      <c r="CK6" s="21">
        <f t="shared" si="9"/>
        <v>303.27999999999997</v>
      </c>
      <c r="CL6" s="20" t="str">
        <f>IF(CL7="","",IF(CL7="-","【-】","【"&amp;SUBSTITUTE(TEXT(CL7,"#,##0.00"),"-","△")&amp;"】"))</f>
        <v>【273.68】</v>
      </c>
      <c r="CM6" s="21" t="str">
        <f>IF(CM7="",NA(),CM7)</f>
        <v>-</v>
      </c>
      <c r="CN6" s="21" t="str">
        <f t="shared" ref="CN6:CV6" si="10">IF(CN7="",NA(),CN7)</f>
        <v>-</v>
      </c>
      <c r="CO6" s="21">
        <f t="shared" si="10"/>
        <v>40</v>
      </c>
      <c r="CP6" s="21">
        <f t="shared" si="10"/>
        <v>38.28</v>
      </c>
      <c r="CQ6" s="21">
        <f t="shared" si="10"/>
        <v>37.42</v>
      </c>
      <c r="CR6" s="21" t="str">
        <f t="shared" si="10"/>
        <v>-</v>
      </c>
      <c r="CS6" s="21" t="str">
        <f t="shared" si="10"/>
        <v>-</v>
      </c>
      <c r="CT6" s="21">
        <f t="shared" si="10"/>
        <v>54.83</v>
      </c>
      <c r="CU6" s="21">
        <f t="shared" si="10"/>
        <v>66.53</v>
      </c>
      <c r="CV6" s="21">
        <f t="shared" si="10"/>
        <v>52.35</v>
      </c>
      <c r="CW6" s="20" t="str">
        <f>IF(CW7="","",IF(CW7="-","【-】","【"&amp;SUBSTITUTE(TEXT(CW7,"#,##0.00"),"-","△")&amp;"】"))</f>
        <v>【52.55】</v>
      </c>
      <c r="CX6" s="21" t="str">
        <f>IF(CX7="",NA(),CX7)</f>
        <v>-</v>
      </c>
      <c r="CY6" s="21" t="str">
        <f t="shared" ref="CY6:DG6" si="11">IF(CY7="",NA(),CY7)</f>
        <v>-</v>
      </c>
      <c r="CZ6" s="21">
        <f t="shared" si="11"/>
        <v>89.39</v>
      </c>
      <c r="DA6" s="21">
        <f t="shared" si="11"/>
        <v>89.76</v>
      </c>
      <c r="DB6" s="21">
        <f t="shared" si="11"/>
        <v>90.21</v>
      </c>
      <c r="DC6" s="21" t="str">
        <f t="shared" si="11"/>
        <v>-</v>
      </c>
      <c r="DD6" s="21" t="str">
        <f t="shared" si="11"/>
        <v>-</v>
      </c>
      <c r="DE6" s="21">
        <f t="shared" si="11"/>
        <v>84.7</v>
      </c>
      <c r="DF6" s="21">
        <f t="shared" si="11"/>
        <v>84.67</v>
      </c>
      <c r="DG6" s="21">
        <f t="shared" si="11"/>
        <v>84.39</v>
      </c>
      <c r="DH6" s="20" t="str">
        <f>IF(DH7="","",IF(DH7="-","【-】","【"&amp;SUBSTITUTE(TEXT(DH7,"#,##0.00"),"-","△")&amp;"】"))</f>
        <v>【87.30】</v>
      </c>
      <c r="DI6" s="21" t="str">
        <f>IF(DI7="",NA(),DI7)</f>
        <v>-</v>
      </c>
      <c r="DJ6" s="21" t="str">
        <f t="shared" ref="DJ6:DR6" si="12">IF(DJ7="",NA(),DJ7)</f>
        <v>-</v>
      </c>
      <c r="DK6" s="21">
        <f t="shared" si="12"/>
        <v>3.32</v>
      </c>
      <c r="DL6" s="21">
        <f t="shared" si="12"/>
        <v>6.63</v>
      </c>
      <c r="DM6" s="21">
        <f t="shared" si="12"/>
        <v>9.86</v>
      </c>
      <c r="DN6" s="21" t="str">
        <f t="shared" si="12"/>
        <v>-</v>
      </c>
      <c r="DO6" s="21" t="str">
        <f t="shared" si="12"/>
        <v>-</v>
      </c>
      <c r="DP6" s="21">
        <f t="shared" si="12"/>
        <v>20.34</v>
      </c>
      <c r="DQ6" s="21">
        <f t="shared" si="12"/>
        <v>21.85</v>
      </c>
      <c r="DR6" s="21">
        <f t="shared" si="12"/>
        <v>25.19</v>
      </c>
      <c r="DS6" s="20" t="str">
        <f>IF(DS7="","",IF(DS7="-","【-】","【"&amp;SUBSTITUTE(TEXT(DS7,"#,##0.00"),"-","△")&amp;"】"))</f>
        <v>【27.11】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1">
        <f t="shared" si="14"/>
        <v>7.0000000000000007E-2</v>
      </c>
      <c r="EJ6" s="21" t="str">
        <f t="shared" si="14"/>
        <v>-</v>
      </c>
      <c r="EK6" s="21" t="str">
        <f t="shared" si="14"/>
        <v>-</v>
      </c>
      <c r="EL6" s="21">
        <f t="shared" si="14"/>
        <v>0.25</v>
      </c>
      <c r="EM6" s="21">
        <f t="shared" si="14"/>
        <v>0.05</v>
      </c>
      <c r="EN6" s="21">
        <f t="shared" si="14"/>
        <v>0.03</v>
      </c>
      <c r="EO6" s="20" t="str">
        <f>IF(EO7="","",IF(EO7="-","【-】","【"&amp;SUBSTITUTE(TEXT(EO7,"#,##0.00"),"-","△")&amp;"】"))</f>
        <v>【0.02】</v>
      </c>
    </row>
    <row r="7" spans="1:148" s="22" customFormat="1" x14ac:dyDescent="0.15">
      <c r="A7" s="14"/>
      <c r="B7" s="23">
        <v>2022</v>
      </c>
      <c r="C7" s="23">
        <v>162051</v>
      </c>
      <c r="D7" s="23">
        <v>46</v>
      </c>
      <c r="E7" s="23">
        <v>17</v>
      </c>
      <c r="F7" s="23">
        <v>5</v>
      </c>
      <c r="G7" s="23">
        <v>0</v>
      </c>
      <c r="H7" s="23" t="s">
        <v>96</v>
      </c>
      <c r="I7" s="23" t="s">
        <v>97</v>
      </c>
      <c r="J7" s="23" t="s">
        <v>98</v>
      </c>
      <c r="K7" s="23" t="s">
        <v>99</v>
      </c>
      <c r="L7" s="23" t="s">
        <v>100</v>
      </c>
      <c r="M7" s="23" t="s">
        <v>101</v>
      </c>
      <c r="N7" s="24" t="s">
        <v>102</v>
      </c>
      <c r="O7" s="24">
        <v>72.510000000000005</v>
      </c>
      <c r="P7" s="24">
        <v>18.84</v>
      </c>
      <c r="Q7" s="24">
        <v>80.489999999999995</v>
      </c>
      <c r="R7" s="24">
        <v>3185</v>
      </c>
      <c r="S7" s="24">
        <v>44076</v>
      </c>
      <c r="T7" s="24">
        <v>230.54</v>
      </c>
      <c r="U7" s="24">
        <v>191.19</v>
      </c>
      <c r="V7" s="24">
        <v>8247</v>
      </c>
      <c r="W7" s="24">
        <v>3.25</v>
      </c>
      <c r="X7" s="24">
        <v>2537.54</v>
      </c>
      <c r="Y7" s="24" t="s">
        <v>102</v>
      </c>
      <c r="Z7" s="24" t="s">
        <v>102</v>
      </c>
      <c r="AA7" s="24">
        <v>101.37</v>
      </c>
      <c r="AB7" s="24">
        <v>100.16</v>
      </c>
      <c r="AC7" s="24">
        <v>100.05</v>
      </c>
      <c r="AD7" s="24" t="s">
        <v>102</v>
      </c>
      <c r="AE7" s="24" t="s">
        <v>102</v>
      </c>
      <c r="AF7" s="24">
        <v>106.37</v>
      </c>
      <c r="AG7" s="24">
        <v>106.07</v>
      </c>
      <c r="AH7" s="24">
        <v>105.5</v>
      </c>
      <c r="AI7" s="24">
        <v>103.61</v>
      </c>
      <c r="AJ7" s="24" t="s">
        <v>102</v>
      </c>
      <c r="AK7" s="24" t="s">
        <v>102</v>
      </c>
      <c r="AL7" s="24">
        <v>0</v>
      </c>
      <c r="AM7" s="24">
        <v>0</v>
      </c>
      <c r="AN7" s="24">
        <v>0</v>
      </c>
      <c r="AO7" s="24" t="s">
        <v>102</v>
      </c>
      <c r="AP7" s="24" t="s">
        <v>102</v>
      </c>
      <c r="AQ7" s="24">
        <v>139.02000000000001</v>
      </c>
      <c r="AR7" s="24">
        <v>132.04</v>
      </c>
      <c r="AS7" s="24">
        <v>145.43</v>
      </c>
      <c r="AT7" s="24">
        <v>133.62</v>
      </c>
      <c r="AU7" s="24" t="s">
        <v>102</v>
      </c>
      <c r="AV7" s="24" t="s">
        <v>102</v>
      </c>
      <c r="AW7" s="24">
        <v>15.51</v>
      </c>
      <c r="AX7" s="24">
        <v>8.4499999999999993</v>
      </c>
      <c r="AY7" s="24">
        <v>14.82</v>
      </c>
      <c r="AZ7" s="24" t="s">
        <v>102</v>
      </c>
      <c r="BA7" s="24" t="s">
        <v>102</v>
      </c>
      <c r="BB7" s="24">
        <v>29.13</v>
      </c>
      <c r="BC7" s="24">
        <v>35.69</v>
      </c>
      <c r="BD7" s="24">
        <v>38.4</v>
      </c>
      <c r="BE7" s="24">
        <v>36.94</v>
      </c>
      <c r="BF7" s="24" t="s">
        <v>102</v>
      </c>
      <c r="BG7" s="24" t="s">
        <v>102</v>
      </c>
      <c r="BH7" s="24">
        <v>578.42999999999995</v>
      </c>
      <c r="BI7" s="24">
        <v>472.95</v>
      </c>
      <c r="BJ7" s="24">
        <v>477.9</v>
      </c>
      <c r="BK7" s="24" t="s">
        <v>102</v>
      </c>
      <c r="BL7" s="24" t="s">
        <v>102</v>
      </c>
      <c r="BM7" s="24">
        <v>867.83</v>
      </c>
      <c r="BN7" s="24">
        <v>791.76</v>
      </c>
      <c r="BO7" s="24">
        <v>900.82</v>
      </c>
      <c r="BP7" s="24">
        <v>809.19</v>
      </c>
      <c r="BQ7" s="24" t="s">
        <v>102</v>
      </c>
      <c r="BR7" s="24" t="s">
        <v>102</v>
      </c>
      <c r="BS7" s="24">
        <v>103.05</v>
      </c>
      <c r="BT7" s="24">
        <v>99.02</v>
      </c>
      <c r="BU7" s="24">
        <v>100.16</v>
      </c>
      <c r="BV7" s="24" t="s">
        <v>102</v>
      </c>
      <c r="BW7" s="24" t="s">
        <v>102</v>
      </c>
      <c r="BX7" s="24">
        <v>57.08</v>
      </c>
      <c r="BY7" s="24">
        <v>56.26</v>
      </c>
      <c r="BZ7" s="24">
        <v>52.94</v>
      </c>
      <c r="CA7" s="24">
        <v>57.02</v>
      </c>
      <c r="CB7" s="24" t="s">
        <v>102</v>
      </c>
      <c r="CC7" s="24" t="s">
        <v>102</v>
      </c>
      <c r="CD7" s="24">
        <v>149.76</v>
      </c>
      <c r="CE7" s="24">
        <v>156.03</v>
      </c>
      <c r="CF7" s="24">
        <v>154.43</v>
      </c>
      <c r="CG7" s="24" t="s">
        <v>102</v>
      </c>
      <c r="CH7" s="24" t="s">
        <v>102</v>
      </c>
      <c r="CI7" s="24">
        <v>274.99</v>
      </c>
      <c r="CJ7" s="24">
        <v>282.08999999999997</v>
      </c>
      <c r="CK7" s="24">
        <v>303.27999999999997</v>
      </c>
      <c r="CL7" s="24">
        <v>273.68</v>
      </c>
      <c r="CM7" s="24" t="s">
        <v>102</v>
      </c>
      <c r="CN7" s="24" t="s">
        <v>102</v>
      </c>
      <c r="CO7" s="24">
        <v>40</v>
      </c>
      <c r="CP7" s="24">
        <v>38.28</v>
      </c>
      <c r="CQ7" s="24">
        <v>37.42</v>
      </c>
      <c r="CR7" s="24" t="s">
        <v>102</v>
      </c>
      <c r="CS7" s="24" t="s">
        <v>102</v>
      </c>
      <c r="CT7" s="24">
        <v>54.83</v>
      </c>
      <c r="CU7" s="24">
        <v>66.53</v>
      </c>
      <c r="CV7" s="24">
        <v>52.35</v>
      </c>
      <c r="CW7" s="24">
        <v>52.55</v>
      </c>
      <c r="CX7" s="24" t="s">
        <v>102</v>
      </c>
      <c r="CY7" s="24" t="s">
        <v>102</v>
      </c>
      <c r="CZ7" s="24">
        <v>89.39</v>
      </c>
      <c r="DA7" s="24">
        <v>89.76</v>
      </c>
      <c r="DB7" s="24">
        <v>90.21</v>
      </c>
      <c r="DC7" s="24" t="s">
        <v>102</v>
      </c>
      <c r="DD7" s="24" t="s">
        <v>102</v>
      </c>
      <c r="DE7" s="24">
        <v>84.7</v>
      </c>
      <c r="DF7" s="24">
        <v>84.67</v>
      </c>
      <c r="DG7" s="24">
        <v>84.39</v>
      </c>
      <c r="DH7" s="24">
        <v>87.3</v>
      </c>
      <c r="DI7" s="24" t="s">
        <v>102</v>
      </c>
      <c r="DJ7" s="24" t="s">
        <v>102</v>
      </c>
      <c r="DK7" s="24">
        <v>3.32</v>
      </c>
      <c r="DL7" s="24">
        <v>6.63</v>
      </c>
      <c r="DM7" s="24">
        <v>9.86</v>
      </c>
      <c r="DN7" s="24" t="s">
        <v>102</v>
      </c>
      <c r="DO7" s="24" t="s">
        <v>102</v>
      </c>
      <c r="DP7" s="24">
        <v>20.34</v>
      </c>
      <c r="DQ7" s="24">
        <v>21.85</v>
      </c>
      <c r="DR7" s="24">
        <v>25.19</v>
      </c>
      <c r="DS7" s="24">
        <v>27.11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7.0000000000000007E-2</v>
      </c>
      <c r="EJ7" s="24" t="s">
        <v>102</v>
      </c>
      <c r="EK7" s="24" t="s">
        <v>102</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cp:lastModifiedBy>
  <cp:lastPrinted>2024-01-20T07:02:49Z</cp:lastPrinted>
  <dcterms:created xsi:type="dcterms:W3CDTF">2023-12-12T01:01:32Z</dcterms:created>
  <dcterms:modified xsi:type="dcterms:W3CDTF">2024-01-20T07:02:51Z</dcterms:modified>
  <cp:category/>
</cp:coreProperties>
</file>