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6wsussv\OAWORK\上下水道課\上水道\予算・決算担当\R05水道\調査報告関係\市町村支援課\経営比較分析表\"/>
    </mc:Choice>
  </mc:AlternateContent>
  <xr:revisionPtr revIDLastSave="0" documentId="13_ncr:1_{43A57C40-4022-48C5-B3B0-FA8412D9768A}" xr6:coauthVersionLast="36" xr6:coauthVersionMax="36" xr10:uidLastSave="{00000000-0000-0000-0000-000000000000}"/>
  <workbookProtection workbookAlgorithmName="SHA-512" workbookHashValue="GPJ+TT6bGyWAhuCXgRwO1/U4GhRuqLdaLfDiu3qlCksgyGVuHzVPXTppKOMtQHUqq1nvtnUQTIrANcAM75un7g==" workbookSaltValue="9FgZZfKjEKgF6cG5fUNge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<sst xmlns="http://schemas.openxmlformats.org/spreadsheetml/2006/main" count="228" uniqueCount="112">
  <si>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</si>
  <si>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</si>
  <si>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</si>
  <si>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</si>
  <si>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</si>
  <si>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</si>
  <si>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</si>
  <si>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</si>
  <si>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</si>
  <si>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</si>
  <si>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</si>
  <si>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</si>
  <si>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</si>
  <si>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</si>
  <si>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</si>
  <si>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</si>
  <si>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</si>
  <si>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</si>
  <si>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</si>
  <si>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</si>
  <si>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</si>
  <si>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</si>
  <si>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</si>
  <si>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</si>
  <si>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</si>
  <si>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</si>
  <si>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</si>
  <si>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</si>
  <si>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</si>
  <si>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</si>
  <si>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</si>
  <si>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</si>
  <si>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</si>
  <si>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</si>
  <si>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</si>
  <si>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</si>
  <si>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</si>
  <si>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</si>
  <si>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</si>
  <si>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</si>
  <si>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</si>
  <si>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</si>
  <si>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</si>
  <si>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</si>
  <si>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</si>
  <si>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</si>
  <si>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</si>
  <si>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</si>
  <si>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</si>
  <si>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</si>
  <si>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</si>
  <si>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</si>
  <si>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</si>
  <si>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</si>
  <si>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</si>
  <si>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</si>
  <si>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</si>
  <si>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</si>
  <si>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</si>
  <si>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</si>
  <si>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</si>
  <si>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</si>
  <si>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</si>
  <si>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</si>
  <si>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</si>
  <si>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</si>
  <si>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</si>
  <si>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</si>
  <si>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</si>
  <si>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</si>
  <si>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</si>
  <si>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</si>
  <si>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</si>
  <si>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</si>
  <si>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</si>
  <si>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</si>
  <si>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</si>
  <si>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</si>
  <si>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</si>
  <si>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</si>
  <si>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</si>
  <si>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</si>
  <si>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</si>
  <si>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</si>
  <si>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</si>
  <si>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</si>
  <si>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</si>
  <si>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</si>
  <si>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</si>
  <si>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</si>
  <si>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</si>
  <si>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</si>
  <si>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</si>
  <si>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</si>
  <si>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</si>
  <si>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</si>
  <si>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</si>
  <si>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</si>
  <si>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</si>
  <si>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</si>
  <si>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</si>
  <si>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</si>
  <si>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</si>
  <si>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</si>
  <si>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</si>
  <si>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</si>
  <si>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</si>
  <si>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</si>
  <si>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</si>
  <si>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（経常収支比率、累積欠損比率、料金回収率）
　経常収支比率は健全経営の水準とされる100％を上回っており、累積欠損比率の発生はしていない。水道料金や手数料などで事業全体の運営をまかなっており、一般会計からの繰入金も一切なく順調に経営を行うことができている。
（流動比率）
　流動比率は100％を大きく上回っており、水道事業を運営するための運転資金を確保している。
（企業債残高対給水収益比率）
　給水収益に対する企業債残高が他類似団体を上回っており、企業債の借入の抑制に努めている。
（給水原価）
　本市水道事業においては、純麗な地下水を利用しており、浄水設備が不要であるため、給水原価は100円未満となっており、安価な水道水を提供している。
（施設利用率）
　施設利用率は60％以上を維持しており、類似団体と比較しても効率的な施設利用を行っている。水道利用者の減少に伴い配水量が減少傾向になる場合には、ダウンサイジングなどの検討を行う必要があるものと考える。
（有収率）
　有収率は86.57％となっているが、全国平均89.76%よりも低い数値となっており、配水・給水管の布設替などを通じて漏水の減少に努めたい。</t>
    <rPh sb="15" eb="17">
      <t>リョウキン</t>
    </rPh>
    <rPh sb="17" eb="20">
      <t>カイシュウリツ</t>
    </rPh>
    <rPh sb="30" eb="32">
      <t>ケンゼン</t>
    </rPh>
    <rPh sb="32" eb="34">
      <t>ケイエイ</t>
    </rPh>
    <rPh sb="35" eb="37">
      <t>スイジュン</t>
    </rPh>
    <rPh sb="46" eb="48">
      <t>ウワマワ</t>
    </rPh>
    <rPh sb="53" eb="55">
      <t>ルイセキ</t>
    </rPh>
    <rPh sb="55" eb="57">
      <t>ケッソン</t>
    </rPh>
    <rPh sb="57" eb="59">
      <t>ヒリツ</t>
    </rPh>
    <rPh sb="60" eb="62">
      <t>ハッセイ</t>
    </rPh>
    <rPh sb="174" eb="176">
      <t>カクホ</t>
    </rPh>
    <rPh sb="218" eb="220">
      <t>ウワマワ</t>
    </rPh>
    <phoneticPr fontId="4"/>
  </si>
  <si>
    <t xml:space="preserve">（有形固定資産減価償却率）
　法定耐用年数を迎える保有資産は年々増加傾向にある。特に揚水ポンプやテレメータなどの設備については適切な修繕を行いながら活用しているが、修理部材の供給状況を確認しながら適切な時期に更新を行っていく必要がある。
（管路経年化率）
　管路については、漏水が多発する箇所をはじめ、耐用年数を大幅に経過している管路を中心に計画的な布設替を行っている。法定耐用年数を超える管路の増加により経年化率が上昇していることから、今後も計画的かつ効率的な管路更新に努める必要があると考える。
（管路更新率）
　管路の更新については、漏水が多発する箇所をはじめ、耐用年数を大幅に経過している管路を中心に計画的な布設替を行っており、引き続き管路更新に努める。
</t>
    <rPh sb="30" eb="32">
      <t>ネンネン</t>
    </rPh>
    <rPh sb="32" eb="34">
      <t>ゾウカ</t>
    </rPh>
    <rPh sb="34" eb="36">
      <t>ケイコウ</t>
    </rPh>
    <phoneticPr fontId="4"/>
  </si>
  <si>
    <t>　本市水道事業においては、水道料金をはじめ給水収益を用いて概ね順調な事業運営を行うことができている。
　人口減少や節水型機器の普及、節水への取組などの背景から水道水の使用は年々減少傾向にあり、給水収益は今後も減少し続けていくことが予想される。さらに、施設や管路の老朽化により維持管理費・更新費用の確保も必要であることから、計画的な更新を行っていく。</t>
    <rPh sb="52" eb="54">
      <t>ジンコウ</t>
    </rPh>
    <rPh sb="54" eb="56">
      <t>ゲンショウ</t>
    </rPh>
    <rPh sb="96" eb="98">
      <t>キュウスイ</t>
    </rPh>
    <rPh sb="98" eb="100">
      <t>シュウエキ</t>
    </rPh>
    <rPh sb="125" eb="127">
      <t>シセツ</t>
    </rPh>
    <rPh sb="128" eb="130">
      <t>カンロ</t>
    </rPh>
    <rPh sb="131" eb="134">
      <t>ロウキュウカ</t>
    </rPh>
    <rPh sb="137" eb="139">
      <t>イジ</t>
    </rPh>
    <rPh sb="139" eb="142">
      <t>カンリヒ</t>
    </rPh>
    <rPh sb="143" eb="145">
      <t>コウシン</t>
    </rPh>
    <rPh sb="145" eb="147">
      <t>ヒヨウ</t>
    </rPh>
    <rPh sb="148" eb="150">
      <t>カクホ</t>
    </rPh>
    <rPh sb="151" eb="153">
      <t>ヒツヨウ</t>
    </rPh>
    <rPh sb="161" eb="164">
      <t>ケイカクテキ</t>
    </rPh>
    <rPh sb="165" eb="167">
      <t>コウシン</t>
    </rPh>
    <rPh sb="168" eb="1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</si>
</sst>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0.54</c:v>
                </c:pt>
                <c:pt idx="2">
                  <c:v>0.44</c:v>
                </c:pt>
                <c:pt idx="3">
                  <c:v>0.45</c:v>
                </c:pt>
                <c:pt idx="4">
                  <c:v>0.32</c:v>
                </c:pt>
              </c:numCache>
            </c:numRef>
          </c:val>
          <c:extLst>
            <c:ext xmlns:c16="http://schemas.microsoft.com/office/drawing/2014/chart" uri="{C3380CC4-5D6E-409C-BE32-E72D297353CC}">
              <c16:uniqueId val="{00000000-A053-48CC-96F9-ED5BE5756C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A053-48CC-96F9-ED5BE5756C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66.37</c:v>
                </c:pt>
                <c:pt idx="1">
                  <c:v>65.25</c:v>
                </c:pt>
                <c:pt idx="2">
                  <c:v>67.849999999999994</c:v>
                </c:pt>
                <c:pt idx="3">
                  <c:v>66.81</c:v>
                </c:pt>
                <c:pt idx="4">
                  <c:v>65.930000000000007</c:v>
                </c:pt>
              </c:numCache>
            </c:numRef>
          </c:val>
          <c:extLst>
            <c:ext xmlns:c16="http://schemas.microsoft.com/office/drawing/2014/chart" uri="{C3380CC4-5D6E-409C-BE32-E72D297353CC}">
              <c16:uniqueId val="{00000000-4783-4E6C-853E-71DEC5DDA4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4783-4E6C-853E-71DEC5DDA4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c:v>
                </c:pt>
                <c:pt idx="1">
                  <c:v>87.1</c:v>
                </c:pt>
                <c:pt idx="2">
                  <c:v>87</c:v>
                </c:pt>
                <c:pt idx="3">
                  <c:v>87.07</c:v>
                </c:pt>
                <c:pt idx="4">
                  <c:v>86.57</c:v>
                </c:pt>
              </c:numCache>
            </c:numRef>
          </c:val>
          <c:extLst>
            <c:ext xmlns:c16="http://schemas.microsoft.com/office/drawing/2014/chart" uri="{C3380CC4-5D6E-409C-BE32-E72D297353CC}">
              <c16:uniqueId val="{00000000-5FAD-41D3-BAF7-0B0B52D98F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5FAD-41D3-BAF7-0B0B52D98F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117.41</c:v>
                </c:pt>
                <c:pt idx="1">
                  <c:v>125.8</c:v>
                </c:pt>
                <c:pt idx="2">
                  <c:v>117</c:v>
                </c:pt>
                <c:pt idx="3">
                  <c:v>132.91</c:v>
                </c:pt>
                <c:pt idx="4">
                  <c:v>131.32</c:v>
                </c:pt>
              </c:numCache>
            </c:numRef>
          </c:val>
          <c:extLst>
            <c:ext xmlns:c16="http://schemas.microsoft.com/office/drawing/2014/chart" uri="{C3380CC4-5D6E-409C-BE32-E72D297353CC}">
              <c16:uniqueId val="{00000000-FA4B-46D6-BE43-E952D52DF7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FA4B-46D6-BE43-E952D52DF7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50.4</c:v>
                </c:pt>
                <c:pt idx="1">
                  <c:v>52.09</c:v>
                </c:pt>
                <c:pt idx="2">
                  <c:v>53.29</c:v>
                </c:pt>
                <c:pt idx="3">
                  <c:v>54.28</c:v>
                </c:pt>
                <c:pt idx="4">
                  <c:v>55.1</c:v>
                </c:pt>
              </c:numCache>
            </c:numRef>
          </c:val>
          <c:extLst>
            <c:ext xmlns:c16="http://schemas.microsoft.com/office/drawing/2014/chart" uri="{C3380CC4-5D6E-409C-BE32-E72D297353CC}">
              <c16:uniqueId val="{00000000-FC4D-4D42-A9BD-63E0BA1399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C4D-4D42-A9BD-63E0BA1399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14.7</c:v>
                </c:pt>
                <c:pt idx="1">
                  <c:v>17.579999999999998</c:v>
                </c:pt>
                <c:pt idx="2">
                  <c:v>19.12</c:v>
                </c:pt>
                <c:pt idx="3">
                  <c:v>21.42</c:v>
                </c:pt>
                <c:pt idx="4">
                  <c:v>21.15</c:v>
                </c:pt>
              </c:numCache>
            </c:numRef>
          </c:val>
          <c:extLst>
            <c:ext xmlns:c16="http://schemas.microsoft.com/office/drawing/2014/chart" uri="{C3380CC4-5D6E-409C-BE32-E72D297353CC}">
              <c16:uniqueId val="{00000000-F755-4B90-A2F2-591364B1E5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755-4B90-A2F2-591364B1E5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8F-4512-A29E-E6CA6CDC6E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698F-4512-A29E-E6CA6CDC6E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389.07</c:v>
                </c:pt>
                <c:pt idx="1">
                  <c:v>405.75</c:v>
                </c:pt>
                <c:pt idx="2">
                  <c:v>404.63</c:v>
                </c:pt>
                <c:pt idx="3">
                  <c:v>398.45</c:v>
                </c:pt>
                <c:pt idx="4">
                  <c:v>423.22</c:v>
                </c:pt>
              </c:numCache>
            </c:numRef>
          </c:val>
          <c:extLst>
            <c:ext xmlns:c16="http://schemas.microsoft.com/office/drawing/2014/chart" uri="{C3380CC4-5D6E-409C-BE32-E72D297353CC}">
              <c16:uniqueId val="{00000000-DE90-43A5-BEC5-6A0B4EC423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DE90-43A5-BEC5-6A0B4EC423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521.47</c:v>
                </c:pt>
                <c:pt idx="1">
                  <c:v>484.6</c:v>
                </c:pt>
                <c:pt idx="2">
                  <c:v>486.04</c:v>
                </c:pt>
                <c:pt idx="3">
                  <c:v>421.17</c:v>
                </c:pt>
                <c:pt idx="4">
                  <c:v>407.63</c:v>
                </c:pt>
              </c:numCache>
            </c:numRef>
          </c:val>
          <c:extLst>
            <c:ext xmlns:c16="http://schemas.microsoft.com/office/drawing/2014/chart" uri="{C3380CC4-5D6E-409C-BE32-E72D297353CC}">
              <c16:uniqueId val="{00000000-96B4-4341-8DAE-3C5389AC66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96B4-4341-8DAE-3C5389AC66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111.02</c:v>
                </c:pt>
                <c:pt idx="1">
                  <c:v>119.04</c:v>
                </c:pt>
                <c:pt idx="2">
                  <c:v>112.58</c:v>
                </c:pt>
                <c:pt idx="3">
                  <c:v>128.01</c:v>
                </c:pt>
                <c:pt idx="4">
                  <c:v>124.71</c:v>
                </c:pt>
              </c:numCache>
            </c:numRef>
          </c:val>
          <c:extLst>
            <c:ext xmlns:c16="http://schemas.microsoft.com/office/drawing/2014/chart" uri="{C3380CC4-5D6E-409C-BE32-E72D297353CC}">
              <c16:uniqueId val="{00000000-2456-45FD-953D-C5C69B5702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456-45FD-953D-C5C69B5702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92.14</c:v>
                </c:pt>
                <c:pt idx="1">
                  <c:v>86.18</c:v>
                </c:pt>
                <c:pt idx="2">
                  <c:v>84.62</c:v>
                </c:pt>
                <c:pt idx="3">
                  <c:v>80.12</c:v>
                </c:pt>
                <c:pt idx="4">
                  <c:v>82.42</c:v>
                </c:pt>
              </c:numCache>
            </c:numRef>
          </c:val>
          <c:extLst>
            <c:ext xmlns:c16="http://schemas.microsoft.com/office/drawing/2014/chart" uri="{C3380CC4-5D6E-409C-BE32-E72D297353CC}">
              <c16:uniqueId val="{00000000-94FF-4275-AB5D-D034D7DB1D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94FF-4275-AB5D-D034D7DB1D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0"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滑川市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32878</v>
      </c>
      <c r="AM8" s="45"/>
      <c r="AN8" s="45"/>
      <c r="AO8" s="45"/>
      <c r="AP8" s="45"/>
      <c r="AQ8" s="45"/>
      <c r="AR8" s="45"/>
      <c r="AS8" s="45"/>
      <c r="AT8" s="46">
        <f>データ!$S$6</f>
        <v>54.62</v>
      </c>
      <c r="AU8" s="47"/>
      <c r="AV8" s="47"/>
      <c r="AW8" s="47"/>
      <c r="AX8" s="47"/>
      <c r="AY8" s="47"/>
      <c r="AZ8" s="47"/>
      <c r="BA8" s="47"/>
      <c r="BB8" s="48">
        <f>データ!$T$6</f>
        <v>601.94000000000005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64.13</v>
      </c>
      <c r="J10" s="47"/>
      <c r="K10" s="47"/>
      <c r="L10" s="47"/>
      <c r="M10" s="47"/>
      <c r="N10" s="47"/>
      <c r="O10" s="81"/>
      <c r="P10" s="48">
        <f>データ!$P$6</f>
        <v>97.72</v>
      </c>
      <c r="Q10" s="48"/>
      <c r="R10" s="48"/>
      <c r="S10" s="48"/>
      <c r="T10" s="48"/>
      <c r="U10" s="48"/>
      <c r="V10" s="48"/>
      <c r="W10" s="45">
        <f>データ!$Q$6</f>
        <v>1894</v>
      </c>
      <c r="X10" s="45"/>
      <c r="Y10" s="45"/>
      <c r="Z10" s="45"/>
      <c r="AA10" s="45"/>
      <c r="AB10" s="45"/>
      <c r="AC10" s="45"/>
      <c r="AD10" s="2"/>
      <c r="AE10" s="2"/>
      <c r="AF10" s="2"/>
      <c r="AG10" s="2"/>
      <c r="AH10" s="2"/>
      <c r="AI10" s="2"/>
      <c r="AJ10" s="2"/>
      <c r="AK10" s="2"/>
      <c r="AL10" s="45">
        <f>データ!$U$6</f>
        <v>32115</v>
      </c>
      <c r="AM10" s="45"/>
      <c r="AN10" s="45"/>
      <c r="AO10" s="45"/>
      <c r="AP10" s="45"/>
      <c r="AQ10" s="45"/>
      <c r="AR10" s="45"/>
      <c r="AS10" s="45"/>
      <c r="AT10" s="46">
        <f>データ!$V$6</f>
        <v>48.27</v>
      </c>
      <c r="AU10" s="47"/>
      <c r="AV10" s="47"/>
      <c r="AW10" s="47"/>
      <c r="AX10" s="47"/>
      <c r="AY10" s="47"/>
      <c r="AZ10" s="47"/>
      <c r="BA10" s="47"/>
      <c r="BB10" s="48">
        <f>データ!$W$6</f>
        <v>665.32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109</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RWp/sMD8In75GlPc2vE7UlwovBxL0s4DDw3C7w7ktx4AP9Pqxf5GlGVkGQ+wiScg41tMvBA29sRXFQKDzUYCQ==" saltValue="OPMqwld2qlys/5ciCVs1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162060</v>
      </c>
      <c r="D6" s="20">
        <f t="shared" si="3"/>
        <v>46</v>
      </c>
      <c r="E6" s="20">
        <f t="shared" si="3"/>
        <v>1</v>
      </c>
      <c r="F6" s="20">
        <f t="shared" si="3"/>
        <v>0</v>
      </c>
      <c r="G6" s="20">
        <f t="shared" si="3"/>
        <v>1</v>
      </c>
      <c r="H6" s="20" t="str">
        <f t="shared" si="3"/>
        <v>富山県　滑川市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64.13</v>
      </c>
      <c r="P6" s="21">
        <f t="shared" si="3"/>
        <v>97.72</v>
      </c>
      <c r="Q6" s="21">
        <f t="shared" si="3"/>
        <v>1894</v>
      </c>
      <c r="R6" s="21">
        <f t="shared" si="3"/>
        <v>32878</v>
      </c>
      <c r="S6" s="21">
        <f t="shared" si="3"/>
        <v>54.62</v>
      </c>
      <c r="T6" s="21">
        <f t="shared" si="3"/>
        <v>601.94000000000005</v>
      </c>
      <c r="U6" s="21">
        <f t="shared" si="3"/>
        <v>32115</v>
      </c>
      <c r="V6" s="21">
        <f t="shared" si="3"/>
        <v>48.27</v>
      </c>
      <c r="W6" s="21">
        <f t="shared" si="3"/>
        <v>665.32</v>
      </c>
      <c r="X6" s="22">
        <f>IF(X7="",NA(),X7)</f>
        <v>117.41</v>
      </c>
      <c r="Y6" s="22">
        <f t="shared" ref="Y6:AG6" si="4">IF(Y7="",NA(),Y7)</f>
        <v>125.8</v>
      </c>
      <c r="Z6" s="22">
        <f t="shared" si="4"/>
        <v>117</v>
      </c>
      <c r="AA6" s="22">
        <f t="shared" si="4"/>
        <v>132.91</v>
      </c>
      <c r="AB6" s="22">
        <f t="shared" si="4"/>
        <v>131.32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389.07</v>
      </c>
      <c r="AU6" s="22">
        <f t="shared" ref="AU6:BC6" si="6">IF(AU7="",NA(),AU7)</f>
        <v>405.75</v>
      </c>
      <c r="AV6" s="22">
        <f t="shared" si="6"/>
        <v>404.63</v>
      </c>
      <c r="AW6" s="22">
        <f t="shared" si="6"/>
        <v>398.45</v>
      </c>
      <c r="AX6" s="22">
        <f t="shared" si="6"/>
        <v>423.22</v>
      </c>
      <c r="AY6" s="22">
        <f t="shared" si="6"/>
        <v>366.03</v>
      </c>
      <c r="AZ6" s="22">
        <f t="shared" si="6"/>
        <v>365.18</v>
      </c>
      <c r="BA6" s="22">
        <f t="shared" si="6"/>
        <v>327.77</v>
      </c>
      <c r="BB6" s="22">
        <f t="shared" si="6"/>
        <v>338.02</v>
      </c>
      <c r="BC6" s="22">
        <f t="shared" si="6"/>
        <v>345.94</v>
      </c>
      <c r="BD6" s="21" t="str">
        <f>IF(BD7="","",IF(BD7="-","【-】","【"&amp;SUBSTITUTE(TEXT(BD7,"#,##0.00"),"-","△")&amp;"】"))</f>
        <v>【252.29】</v>
      </c>
      <c r="BE6" s="22">
        <f>IF(BE7="",NA(),BE7)</f>
        <v>521.47</v>
      </c>
      <c r="BF6" s="22">
        <f t="shared" ref="BF6:BN6" si="7">IF(BF7="",NA(),BF7)</f>
        <v>484.6</v>
      </c>
      <c r="BG6" s="22">
        <f t="shared" si="7"/>
        <v>486.04</v>
      </c>
      <c r="BH6" s="22">
        <f t="shared" si="7"/>
        <v>421.17</v>
      </c>
      <c r="BI6" s="22">
        <f t="shared" si="7"/>
        <v>407.63</v>
      </c>
      <c r="BJ6" s="22">
        <f t="shared" si="7"/>
        <v>370.12</v>
      </c>
      <c r="BK6" s="22">
        <f t="shared" si="7"/>
        <v>371.65</v>
      </c>
      <c r="BL6" s="22">
        <f t="shared" si="7"/>
        <v>397.1</v>
      </c>
      <c r="BM6" s="22">
        <f t="shared" si="7"/>
        <v>379.91</v>
      </c>
      <c r="BN6" s="22">
        <f t="shared" si="7"/>
        <v>386.61</v>
      </c>
      <c r="BO6" s="21" t="str">
        <f>IF(BO7="","",IF(BO7="-","【-】","【"&amp;SUBSTITUTE(TEXT(BO7,"#,##0.00"),"-","△")&amp;"】"))</f>
        <v>【268.07】</v>
      </c>
      <c r="BP6" s="22">
        <f>IF(BP7="",NA(),BP7)</f>
        <v>111.02</v>
      </c>
      <c r="BQ6" s="22">
        <f t="shared" ref="BQ6:BY6" si="8">IF(BQ7="",NA(),BQ7)</f>
        <v>119.04</v>
      </c>
      <c r="BR6" s="22">
        <f t="shared" si="8"/>
        <v>112.58</v>
      </c>
      <c r="BS6" s="22">
        <f t="shared" si="8"/>
        <v>128.01</v>
      </c>
      <c r="BT6" s="22">
        <f t="shared" si="8"/>
        <v>124.71</v>
      </c>
      <c r="BU6" s="22">
        <f t="shared" si="8"/>
        <v>100.42</v>
      </c>
      <c r="BV6" s="22">
        <f t="shared" si="8"/>
        <v>98.77</v>
      </c>
      <c r="BW6" s="22">
        <f t="shared" si="8"/>
        <v>95.79</v>
      </c>
      <c r="BX6" s="22">
        <f t="shared" si="8"/>
        <v>98.3</v>
      </c>
      <c r="BY6" s="22">
        <f t="shared" si="8"/>
        <v>93.82</v>
      </c>
      <c r="BZ6" s="21" t="str">
        <f>IF(BZ7="","",IF(BZ7="-","【-】","【"&amp;SUBSTITUTE(TEXT(BZ7,"#,##0.00"),"-","△")&amp;"】"))</f>
        <v>【97.47】</v>
      </c>
      <c r="CA6" s="22">
        <f>IF(CA7="",NA(),CA7)</f>
        <v>92.14</v>
      </c>
      <c r="CB6" s="22">
        <f t="shared" ref="CB6:CJ6" si="9">IF(CB7="",NA(),CB7)</f>
        <v>86.18</v>
      </c>
      <c r="CC6" s="22">
        <f t="shared" si="9"/>
        <v>84.62</v>
      </c>
      <c r="CD6" s="22">
        <f t="shared" si="9"/>
        <v>80.12</v>
      </c>
      <c r="CE6" s="22">
        <f t="shared" si="9"/>
        <v>82.42</v>
      </c>
      <c r="CF6" s="22">
        <f t="shared" si="9"/>
        <v>171.67</v>
      </c>
      <c r="CG6" s="22">
        <f t="shared" si="9"/>
        <v>173.67</v>
      </c>
      <c r="CH6" s="22">
        <f t="shared" si="9"/>
        <v>171.13</v>
      </c>
      <c r="CI6" s="22">
        <f t="shared" si="9"/>
        <v>173.7</v>
      </c>
      <c r="CJ6" s="22">
        <f t="shared" si="9"/>
        <v>178.94</v>
      </c>
      <c r="CK6" s="21" t="str">
        <f>IF(CK7="","",IF(CK7="-","【-】","【"&amp;SUBSTITUTE(TEXT(CK7,"#,##0.00"),"-","△")&amp;"】"))</f>
        <v>【174.75】</v>
      </c>
      <c r="CL6" s="22">
        <f>IF(CL7="",NA(),CL7)</f>
        <v>66.37</v>
      </c>
      <c r="CM6" s="22">
        <f t="shared" ref="CM6:CU6" si="10">IF(CM7="",NA(),CM7)</f>
        <v>65.25</v>
      </c>
      <c r="CN6" s="22">
        <f t="shared" si="10"/>
        <v>67.849999999999994</v>
      </c>
      <c r="CO6" s="22">
        <f t="shared" si="10"/>
        <v>66.81</v>
      </c>
      <c r="CP6" s="22">
        <f t="shared" si="10"/>
        <v>65.930000000000007</v>
      </c>
      <c r="CQ6" s="22">
        <f t="shared" si="10"/>
        <v>59.74</v>
      </c>
      <c r="CR6" s="22">
        <f t="shared" si="10"/>
        <v>59.67</v>
      </c>
      <c r="CS6" s="22">
        <f t="shared" si="10"/>
        <v>60.12</v>
      </c>
      <c r="CT6" s="22">
        <f t="shared" si="10"/>
        <v>60.34</v>
      </c>
      <c r="CU6" s="22">
        <f t="shared" si="10"/>
        <v>59.54</v>
      </c>
      <c r="CV6" s="21" t="str">
        <f>IF(CV7="","",IF(CV7="-","【-】","【"&amp;SUBSTITUTE(TEXT(CV7,"#,##0.00"),"-","△")&amp;"】"))</f>
        <v>【59.97】</v>
      </c>
      <c r="CW6" s="22">
        <f>IF(CW7="",NA(),CW7)</f>
        <v>87</v>
      </c>
      <c r="CX6" s="22">
        <f t="shared" ref="CX6:DF6" si="11">IF(CX7="",NA(),CX7)</f>
        <v>87.1</v>
      </c>
      <c r="CY6" s="22">
        <f t="shared" si="11"/>
        <v>87</v>
      </c>
      <c r="CZ6" s="22">
        <f t="shared" si="11"/>
        <v>87.07</v>
      </c>
      <c r="DA6" s="22">
        <f t="shared" si="11"/>
        <v>86.57</v>
      </c>
      <c r="DB6" s="22">
        <f t="shared" si="11"/>
        <v>84.8</v>
      </c>
      <c r="DC6" s="22">
        <f t="shared" si="11"/>
        <v>84.6</v>
      </c>
      <c r="DD6" s="22">
        <f t="shared" si="11"/>
        <v>84.24</v>
      </c>
      <c r="DE6" s="22">
        <f t="shared" si="11"/>
        <v>84.19</v>
      </c>
      <c r="DF6" s="22">
        <f t="shared" si="11"/>
        <v>83.93</v>
      </c>
      <c r="DG6" s="21" t="str">
        <f>IF(DG7="","",IF(DG7="-","【-】","【"&amp;SUBSTITUTE(TEXT(DG7,"#,##0.00"),"-","△")&amp;"】"))</f>
        <v>【89.76】</v>
      </c>
      <c r="DH6" s="22">
        <f>IF(DH7="",NA(),DH7)</f>
        <v>50.4</v>
      </c>
      <c r="DI6" s="22">
        <f t="shared" ref="DI6:DQ6" si="12">IF(DI7="",NA(),DI7)</f>
        <v>52.09</v>
      </c>
      <c r="DJ6" s="22">
        <f t="shared" si="12"/>
        <v>53.29</v>
      </c>
      <c r="DK6" s="22">
        <f t="shared" si="12"/>
        <v>54.28</v>
      </c>
      <c r="DL6" s="22">
        <f t="shared" si="12"/>
        <v>55.1</v>
      </c>
      <c r="DM6" s="22">
        <f t="shared" si="12"/>
        <v>47.66</v>
      </c>
      <c r="DN6" s="22">
        <f t="shared" si="12"/>
        <v>48.17</v>
      </c>
      <c r="DO6" s="22">
        <f t="shared" si="12"/>
        <v>48.83</v>
      </c>
      <c r="DP6" s="22">
        <f t="shared" si="12"/>
        <v>49.96</v>
      </c>
      <c r="DQ6" s="22">
        <f t="shared" si="12"/>
        <v>50.82</v>
      </c>
      <c r="DR6" s="21" t="str">
        <f>IF(DR7="","",IF(DR7="-","【-】","【"&amp;SUBSTITUTE(TEXT(DR7,"#,##0.00"),"-","△")&amp;"】"))</f>
        <v>【51.51】</v>
      </c>
      <c r="DS6" s="22">
        <f>IF(DS7="",NA(),DS7)</f>
        <v>14.7</v>
      </c>
      <c r="DT6" s="22">
        <f t="shared" ref="DT6:EB6" si="13">IF(DT7="",NA(),DT7)</f>
        <v>17.579999999999998</v>
      </c>
      <c r="DU6" s="22">
        <f t="shared" si="13"/>
        <v>19.12</v>
      </c>
      <c r="DV6" s="22">
        <f t="shared" si="13"/>
        <v>21.42</v>
      </c>
      <c r="DW6" s="22">
        <f t="shared" si="13"/>
        <v>21.15</v>
      </c>
      <c r="DX6" s="22">
        <f t="shared" si="13"/>
        <v>15.1</v>
      </c>
      <c r="DY6" s="22">
        <f t="shared" si="13"/>
        <v>17.12</v>
      </c>
      <c r="DZ6" s="22">
        <f t="shared" si="13"/>
        <v>18.18</v>
      </c>
      <c r="EA6" s="22">
        <f t="shared" si="13"/>
        <v>19.32</v>
      </c>
      <c r="EB6" s="22">
        <f t="shared" si="13"/>
        <v>21.16</v>
      </c>
      <c r="EC6" s="21" t="str">
        <f>IF(EC7="","",IF(EC7="-","【-】","【"&amp;SUBSTITUTE(TEXT(EC7,"#,##0.00"),"-","△")&amp;"】"))</f>
        <v>【23.75】</v>
      </c>
      <c r="ED6" s="22">
        <f>IF(ED7="",NA(),ED7)</f>
        <v>0.62</v>
      </c>
      <c r="EE6" s="22">
        <f t="shared" ref="EE6:EM6" si="14">IF(EE7="",NA(),EE7)</f>
        <v>0.54</v>
      </c>
      <c r="EF6" s="22">
        <f t="shared" si="14"/>
        <v>0.44</v>
      </c>
      <c r="EG6" s="22">
        <f t="shared" si="14"/>
        <v>0.45</v>
      </c>
      <c r="EH6" s="22">
        <f t="shared" si="14"/>
        <v>0.32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162060</v>
      </c>
      <c r="D7" s="24">
        <v>46</v>
      </c>
      <c r="E7" s="24">
        <v>1</v>
      </c>
      <c r="F7" s="24">
        <v>0</v>
      </c>
      <c r="G7" s="24">
        <v>1</v>
      </c>
      <c r="H7" s="24" t="s">
        <v>92</v>
      </c>
      <c r="I7" s="24" t="s">
        <v>93</v>
      </c>
      <c r="J7" s="24" t="s">
        <v>94</v>
      </c>
      <c r="K7" s="24" t="s">
        <v>95</v>
      </c>
      <c r="L7" s="24" t="s">
        <v>96</v>
      </c>
      <c r="M7" s="24" t="s">
        <v>97</v>
      </c>
      <c r="N7" s="25" t="s">
        <v>98</v>
      </c>
      <c r="O7" s="25">
        <v>64.13</v>
      </c>
      <c r="P7" s="25">
        <v>97.72</v>
      </c>
      <c r="Q7" s="25">
        <v>1894</v>
      </c>
      <c r="R7" s="25">
        <v>32878</v>
      </c>
      <c r="S7" s="25">
        <v>54.62</v>
      </c>
      <c r="T7" s="25">
        <v>601.94000000000005</v>
      </c>
      <c r="U7" s="25">
        <v>32115</v>
      </c>
      <c r="V7" s="25">
        <v>48.27</v>
      </c>
      <c r="W7" s="25">
        <v>665.32</v>
      </c>
      <c r="X7" s="25">
        <v>117.41</v>
      </c>
      <c r="Y7" s="25">
        <v>125.8</v>
      </c>
      <c r="Z7" s="25">
        <v>117</v>
      </c>
      <c r="AA7" s="25">
        <v>132.91</v>
      </c>
      <c r="AB7" s="25">
        <v>131.32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389.07</v>
      </c>
      <c r="AU7" s="25">
        <v>405.75</v>
      </c>
      <c r="AV7" s="25">
        <v>404.63</v>
      </c>
      <c r="AW7" s="25">
        <v>398.45</v>
      </c>
      <c r="AX7" s="25">
        <v>423.22</v>
      </c>
      <c r="AY7" s="25">
        <v>366.03</v>
      </c>
      <c r="AZ7" s="25">
        <v>365.18</v>
      </c>
      <c r="BA7" s="25">
        <v>327.77</v>
      </c>
      <c r="BB7" s="25">
        <v>338.02</v>
      </c>
      <c r="BC7" s="25">
        <v>345.94</v>
      </c>
      <c r="BD7" s="25">
        <v>252.29</v>
      </c>
      <c r="BE7" s="25">
        <v>521.47</v>
      </c>
      <c r="BF7" s="25">
        <v>484.6</v>
      </c>
      <c r="BG7" s="25">
        <v>486.04</v>
      </c>
      <c r="BH7" s="25">
        <v>421.17</v>
      </c>
      <c r="BI7" s="25">
        <v>407.63</v>
      </c>
      <c r="BJ7" s="25">
        <v>370.12</v>
      </c>
      <c r="BK7" s="25">
        <v>371.65</v>
      </c>
      <c r="BL7" s="25">
        <v>397.1</v>
      </c>
      <c r="BM7" s="25">
        <v>379.91</v>
      </c>
      <c r="BN7" s="25">
        <v>386.61</v>
      </c>
      <c r="BO7" s="25">
        <v>268.07</v>
      </c>
      <c r="BP7" s="25">
        <v>111.02</v>
      </c>
      <c r="BQ7" s="25">
        <v>119.04</v>
      </c>
      <c r="BR7" s="25">
        <v>112.58</v>
      </c>
      <c r="BS7" s="25">
        <v>128.01</v>
      </c>
      <c r="BT7" s="25">
        <v>124.71</v>
      </c>
      <c r="BU7" s="25">
        <v>100.42</v>
      </c>
      <c r="BV7" s="25">
        <v>98.77</v>
      </c>
      <c r="BW7" s="25">
        <v>95.79</v>
      </c>
      <c r="BX7" s="25">
        <v>98.3</v>
      </c>
      <c r="BY7" s="25">
        <v>93.82</v>
      </c>
      <c r="BZ7" s="25">
        <v>97.47</v>
      </c>
      <c r="CA7" s="25">
        <v>92.14</v>
      </c>
      <c r="CB7" s="25">
        <v>86.18</v>
      </c>
      <c r="CC7" s="25">
        <v>84.62</v>
      </c>
      <c r="CD7" s="25">
        <v>80.12</v>
      </c>
      <c r="CE7" s="25">
        <v>82.42</v>
      </c>
      <c r="CF7" s="25">
        <v>171.67</v>
      </c>
      <c r="CG7" s="25">
        <v>173.67</v>
      </c>
      <c r="CH7" s="25">
        <v>171.13</v>
      </c>
      <c r="CI7" s="25">
        <v>173.7</v>
      </c>
      <c r="CJ7" s="25">
        <v>178.94</v>
      </c>
      <c r="CK7" s="25">
        <v>174.75</v>
      </c>
      <c r="CL7" s="25">
        <v>66.37</v>
      </c>
      <c r="CM7" s="25">
        <v>65.25</v>
      </c>
      <c r="CN7" s="25">
        <v>67.849999999999994</v>
      </c>
      <c r="CO7" s="25">
        <v>66.81</v>
      </c>
      <c r="CP7" s="25">
        <v>65.930000000000007</v>
      </c>
      <c r="CQ7" s="25">
        <v>59.74</v>
      </c>
      <c r="CR7" s="25">
        <v>59.67</v>
      </c>
      <c r="CS7" s="25">
        <v>60.12</v>
      </c>
      <c r="CT7" s="25">
        <v>60.34</v>
      </c>
      <c r="CU7" s="25">
        <v>59.54</v>
      </c>
      <c r="CV7" s="25">
        <v>59.97</v>
      </c>
      <c r="CW7" s="25">
        <v>87</v>
      </c>
      <c r="CX7" s="25">
        <v>87.1</v>
      </c>
      <c r="CY7" s="25">
        <v>87</v>
      </c>
      <c r="CZ7" s="25">
        <v>87.07</v>
      </c>
      <c r="DA7" s="25">
        <v>86.57</v>
      </c>
      <c r="DB7" s="25">
        <v>84.8</v>
      </c>
      <c r="DC7" s="25">
        <v>84.6</v>
      </c>
      <c r="DD7" s="25">
        <v>84.24</v>
      </c>
      <c r="DE7" s="25">
        <v>84.19</v>
      </c>
      <c r="DF7" s="25">
        <v>83.93</v>
      </c>
      <c r="DG7" s="25">
        <v>89.76</v>
      </c>
      <c r="DH7" s="25">
        <v>50.4</v>
      </c>
      <c r="DI7" s="25">
        <v>52.09</v>
      </c>
      <c r="DJ7" s="25">
        <v>53.29</v>
      </c>
      <c r="DK7" s="25">
        <v>54.28</v>
      </c>
      <c r="DL7" s="25">
        <v>55.1</v>
      </c>
      <c r="DM7" s="25">
        <v>47.66</v>
      </c>
      <c r="DN7" s="25">
        <v>48.17</v>
      </c>
      <c r="DO7" s="25">
        <v>48.83</v>
      </c>
      <c r="DP7" s="25">
        <v>49.96</v>
      </c>
      <c r="DQ7" s="25">
        <v>50.82</v>
      </c>
      <c r="DR7" s="25">
        <v>51.51</v>
      </c>
      <c r="DS7" s="25">
        <v>14.7</v>
      </c>
      <c r="DT7" s="25">
        <v>17.579999999999998</v>
      </c>
      <c r="DU7" s="25">
        <v>19.12</v>
      </c>
      <c r="DV7" s="25">
        <v>21.42</v>
      </c>
      <c r="DW7" s="25">
        <v>21.15</v>
      </c>
      <c r="DX7" s="25">
        <v>15.1</v>
      </c>
      <c r="DY7" s="25">
        <v>17.12</v>
      </c>
      <c r="DZ7" s="25">
        <v>18.18</v>
      </c>
      <c r="EA7" s="25">
        <v>19.32</v>
      </c>
      <c r="EB7" s="25">
        <v>21.16</v>
      </c>
      <c r="EC7" s="25">
        <v>23.75</v>
      </c>
      <c r="ED7" s="25">
        <v>0.62</v>
      </c>
      <c r="EE7" s="25">
        <v>0.54</v>
      </c>
      <c r="EF7" s="25">
        <v>0.44</v>
      </c>
      <c r="EG7" s="25">
        <v>0.45</v>
      </c>
      <c r="EH7" s="25">
        <v>0.32</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上下水道課LG系ユーザー09</cp:lastModifiedBy>
  <dcterms:created xsi:type="dcterms:W3CDTF">2023-12-05T00:52:55Z</dcterms:created>
  <dcterms:modified xsi:type="dcterms:W3CDTF">2024-01-19T01:14:36Z</dcterms:modified>
  <cp:category/>
</cp:coreProperties>
</file>