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06wsussv\OAWORK\上下水道課\下水道\料金担当\高木\県照会等\R05\"/>
    </mc:Choice>
  </mc:AlternateContent>
  <xr:revisionPtr revIDLastSave="0" documentId="8_{75EAE055-F82B-475A-8CB2-92EA988FFCDA}" xr6:coauthVersionLast="36" xr6:coauthVersionMax="36" xr10:uidLastSave="{00000000-0000-0000-0000-000000000000}"/>
  <workbookProtection workbookAlgorithmName="SHA-512" workbookHashValue="HnBdM+tgspXMyUwMKOF9irIbjmP48leRmx/ydBjJVe+vOwq0M85dSZceqm9/N3W/KYFdRdpg7OkyR+PA/kSh4g==" workbookSaltValue="rfVZe4NIaz5RRxqcLEMyB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S6" i="5"/>
  <c r="AL8" i="4" s="1"/>
  <c r="R6" i="5"/>
  <c r="Q6" i="5"/>
  <c r="W10" i="4" s="1"/>
  <c r="P6" i="5"/>
  <c r="P10" i="4" s="1"/>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H85" i="4"/>
  <c r="F85" i="4"/>
  <c r="AT10" i="4"/>
  <c r="AD10" i="4"/>
  <c r="I10" i="4"/>
  <c r="B10" i="4"/>
  <c r="BB8" i="4"/>
  <c r="AT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<sst xmlns="http://schemas.openxmlformats.org/spreadsheetml/2006/main" count="231" uniqueCount="117">
  <si>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</si>
  <si>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</si>
  <si>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</si>
  <si>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</si>
  <si>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</si>
  <si>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</si>
  <si>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</si>
  <si>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</si>
  <si>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</si>
  <si>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</si>
  <si>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</si>
  <si>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</si>
  <si>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</si>
  <si>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</si>
  <si>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</si>
  <si>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</si>
  <si>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</si>
  <si>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</si>
  <si>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</si>
  <si>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</si>
  <si>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</si>
  <si>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</si>
  <si>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</si>
  <si>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</si>
  <si>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</si>
  <si>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</si>
  <si>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</si>
  <si>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</si>
  <si>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</si>
  <si>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</si>
  <si>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</si>
  <si>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</si>
  <si>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</si>
  <si>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</si>
  <si>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</si>
  <si>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</si>
  <si>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</si>
  <si>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</si>
  <si>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</si>
  <si>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</si>
  <si>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</si>
  <si>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</si>
  <si>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</si>
  <si>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</si>
  <si>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</si>
  <si>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</si>
  <si>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</si>
  <si>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</si>
  <si>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</si>
  <si>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</si>
  <si>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</si>
  <si>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</si>
  <si>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</si>
  <si>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</si>
  <si>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</si>
  <si>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</si>
  <si>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</si>
  <si>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</si>
  <si>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</si>
  <si>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</si>
  <si>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</si>
  <si>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</si>
  <si>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</si>
  <si>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</si>
  <si>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</si>
  <si>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</si>
  <si>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</si>
  <si>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</si>
  <si>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</si>
  <si>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</si>
  <si>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</si>
  <si>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</si>
  <si>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</si>
  <si>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</si>
  <si>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</si>
  <si>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</si>
  <si>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</si>
  <si>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</si>
  <si>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</si>
  <si>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</si>
  <si>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</si>
  <si>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</si>
  <si>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</si>
  <si>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</si>
  <si>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</si>
  <si>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</si>
  <si>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</si>
  <si>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</si>
  <si>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</si>
  <si>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</si>
  <si>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</si>
  <si>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</si>
  <si>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</si>
  <si>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</si>
  <si>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</si>
  <si>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</si>
  <si>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</si>
  <si>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</si>
  <si>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</si>
  <si>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</si>
  <si>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</si>
  <si>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</si>
  <si>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</si>
  <si>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</si>
  <si>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</si>
  <si>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</si>
  <si>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</si>
  <si>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</si>
  <si>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</si>
  <si>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</si>
  <si>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</si>
  <si>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</si>
  <si>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</si>
  <si>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</si>
  <si>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①経常収支比率は、100％を上回っていますが、収益には一般会計からの繰入金が含まれているため、引き続き経営改善に努める必要があります。
　③流動比率は、100％を下回り、流動負債の大部分を建設改良に充当した企業債が占めていることから、企業債残高に留意し、事業を実施します。
　④企業債残高対事業規模比率は、特定環境保全公共下水道の汚水を併せて処理している浄化センターの建設事業債を、全て公共下水道に計上していることや、資本費平準化債を可能限度額まで起債していることなどが原因で、平均を上回っていると考えられます。
　⑤経費回収率は、使用料で賄うべき経費は概ね賄うことができています。
　⑥汚水処理原価は、全国平均値を上回っていますが、引き続き投資の効率化や維持管理費の削減に取り組む必要があります。
　⑦施設利用率は、平均より高く、施設規模は適正であると考えられます。
　⑧水洗化率は、継続的に下水道未接続世帯への啓発活動に取り組むことで改善を図り、今後も使用料収入の確保に努めます。
　ただし、これらの経営指標は、④のとおり、特定環境保全公共下水道の汚水を併せて処理している浄化センターの建設や改築更新費を、全て公共下水道に計上しているため、見かけ上経営の健全性がより低い数値となっている点に留意が必要です。</t>
    <phoneticPr fontId="4"/>
  </si>
  <si>
    <t>　事業開始はS54年で、令和４年度末で44年が経過しています。
　①減価償却率については、事業開始が、他の団体に比べ遅かったことから、低い数値になっていますが、年々増加傾向にあります。
　浄化センターや中継ポンプ場については、長寿命化計画に基づき改築更新を行っています。
　②管渠老朽化率は、法定耐用年数を経過した管渠がないため、0％となっています。
　③管渠改善率は、先に述べたように耐用年数を経過した管渠がなく、令和４年度は更新・老朽化対策を行わなかったため、0％となっています。
　今後は、下水道施設を一体的に捉えたストックマネジメント計画に基づき、計画的な改築更新を行うことで、更新投資の効率化と平準化に努めます。</t>
    <rPh sb="80" eb="82">
      <t>ネンネン</t>
    </rPh>
    <rPh sb="82" eb="84">
      <t>ゾウカ</t>
    </rPh>
    <rPh sb="84" eb="86">
      <t>ケイコウ</t>
    </rPh>
    <phoneticPr fontId="4"/>
  </si>
  <si>
    <t>　公共下水道の整備は概ね終了しましたが、今後は施設の改築更新等を順次進めて行かなければならず、更新投資の増加が見込まれ、企業債の償還金や利子も引き続き多額である一方、使用料収入は、人口減少や節水器具の普及などにより、大幅な増収は見込めないことから、今後も厳しい経営状況が続きます。
　H30年度から、地方公営企業法を適用したことから、今後は、経営状況をより的確に把握し、適切な使用料の設定や、効率的な維持管理による経費節減、更新投資の平準化と経費節減に取り組み、経営改善に努めます。
　経営戦略の策定状況：H29年３月策定済
　　　　　　　　　　　R03年３月改定済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</si>
</sst>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19-485F-8CF0-9921E1E59C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0.15</c:v>
                </c:pt>
                <c:pt idx="3">
                  <c:v>0.15</c:v>
                </c:pt>
                <c:pt idx="4">
                  <c:v>0.12</c:v>
                </c:pt>
              </c:numCache>
            </c:numRef>
          </c:val>
          <c:smooth val="0"/>
          <c:extLst>
            <c:ext xmlns:c16="http://schemas.microsoft.com/office/drawing/2014/chart" uri="{C3380CC4-5D6E-409C-BE32-E72D297353CC}">
              <c16:uniqueId val="{00000001-0119-485F-8CF0-9921E1E59C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117.09</c:v>
                </c:pt>
                <c:pt idx="1">
                  <c:v>117.97</c:v>
                </c:pt>
                <c:pt idx="2">
                  <c:v>119.07</c:v>
                </c:pt>
                <c:pt idx="3">
                  <c:v>115.01</c:v>
                </c:pt>
                <c:pt idx="4">
                  <c:v>117.86</c:v>
                </c:pt>
              </c:numCache>
            </c:numRef>
          </c:val>
          <c:extLst>
            <c:ext xmlns:c16="http://schemas.microsoft.com/office/drawing/2014/chart" uri="{C3380CC4-5D6E-409C-BE32-E72D297353CC}">
              <c16:uniqueId val="{00000000-7124-41D2-B774-C38758110C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104.14</c:v>
                </c:pt>
                <c:pt idx="1">
                  <c:v>106.81</c:v>
                </c:pt>
                <c:pt idx="2">
                  <c:v>106.5</c:v>
                </c:pt>
                <c:pt idx="3">
                  <c:v>106.22</c:v>
                </c:pt>
                <c:pt idx="4">
                  <c:v>107.01</c:v>
                </c:pt>
              </c:numCache>
            </c:numRef>
          </c:val>
          <c:smooth val="0"/>
          <c:extLst>
            <c:ext xmlns:c16="http://schemas.microsoft.com/office/drawing/2014/chart" uri="{C3380CC4-5D6E-409C-BE32-E72D297353CC}">
              <c16:uniqueId val="{00000001-7124-41D2-B774-C38758110C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3.47</c:v>
                </c:pt>
                <c:pt idx="1">
                  <c:v>6.69</c:v>
                </c:pt>
                <c:pt idx="2">
                  <c:v>9.9700000000000006</c:v>
                </c:pt>
                <c:pt idx="3">
                  <c:v>13.29</c:v>
                </c:pt>
                <c:pt idx="4">
                  <c:v>16.48</c:v>
                </c:pt>
              </c:numCache>
            </c:numRef>
          </c:val>
          <c:extLst>
            <c:ext xmlns:c16="http://schemas.microsoft.com/office/drawing/2014/chart" uri="{C3380CC4-5D6E-409C-BE32-E72D297353CC}">
              <c16:uniqueId val="{00000000-BCDB-4A2A-83B2-950B114D42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15.95</c:v>
                </c:pt>
                <c:pt idx="1">
                  <c:v>29.23</c:v>
                </c:pt>
                <c:pt idx="2">
                  <c:v>20.78</c:v>
                </c:pt>
                <c:pt idx="3">
                  <c:v>23.54</c:v>
                </c:pt>
                <c:pt idx="4">
                  <c:v>25.86</c:v>
                </c:pt>
              </c:numCache>
            </c:numRef>
          </c:val>
          <c:smooth val="0"/>
          <c:extLst>
            <c:ext xmlns:c16="http://schemas.microsoft.com/office/drawing/2014/chart" uri="{C3380CC4-5D6E-409C-BE32-E72D297353CC}">
              <c16:uniqueId val="{00000001-BCDB-4A2A-83B2-950B114D42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45-43B4-B167-B5ED1D7CF0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1.37</c:v>
                </c:pt>
                <c:pt idx="2">
                  <c:v>1.34</c:v>
                </c:pt>
                <c:pt idx="3">
                  <c:v>1.5</c:v>
                </c:pt>
                <c:pt idx="4">
                  <c:v>1.4</c:v>
                </c:pt>
              </c:numCache>
            </c:numRef>
          </c:val>
          <c:smooth val="0"/>
          <c:extLst>
            <c:ext xmlns:c16="http://schemas.microsoft.com/office/drawing/2014/chart" uri="{C3380CC4-5D6E-409C-BE32-E72D297353CC}">
              <c16:uniqueId val="{00000001-8145-43B4-B167-B5ED1D7CF0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22-4A96-8842-7D5EAC71EF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73.180000000000007</c:v>
                </c:pt>
                <c:pt idx="1">
                  <c:v>34.4</c:v>
                </c:pt>
                <c:pt idx="2">
                  <c:v>18.36</c:v>
                </c:pt>
                <c:pt idx="3">
                  <c:v>18.010000000000002</c:v>
                </c:pt>
                <c:pt idx="4">
                  <c:v>23.86</c:v>
                </c:pt>
              </c:numCache>
            </c:numRef>
          </c:val>
          <c:smooth val="0"/>
          <c:extLst>
            <c:ext xmlns:c16="http://schemas.microsoft.com/office/drawing/2014/chart" uri="{C3380CC4-5D6E-409C-BE32-E72D297353CC}">
              <c16:uniqueId val="{00000001-7422-4A96-8842-7D5EAC71EF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36.880000000000003</c:v>
                </c:pt>
                <c:pt idx="1">
                  <c:v>37.450000000000003</c:v>
                </c:pt>
                <c:pt idx="2">
                  <c:v>27.29</c:v>
                </c:pt>
                <c:pt idx="3">
                  <c:v>13.7</c:v>
                </c:pt>
                <c:pt idx="4">
                  <c:v>9.6999999999999993</c:v>
                </c:pt>
              </c:numCache>
            </c:numRef>
          </c:val>
          <c:extLst>
            <c:ext xmlns:c16="http://schemas.microsoft.com/office/drawing/2014/chart" uri="{C3380CC4-5D6E-409C-BE32-E72D297353CC}">
              <c16:uniqueId val="{00000000-1C93-4415-A44A-AEC6C36106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52.32</c:v>
                </c:pt>
                <c:pt idx="1">
                  <c:v>68.17</c:v>
                </c:pt>
                <c:pt idx="2">
                  <c:v>55.6</c:v>
                </c:pt>
                <c:pt idx="3">
                  <c:v>59.4</c:v>
                </c:pt>
                <c:pt idx="4">
                  <c:v>68.27</c:v>
                </c:pt>
              </c:numCache>
            </c:numRef>
          </c:val>
          <c:smooth val="0"/>
          <c:extLst>
            <c:ext xmlns:c16="http://schemas.microsoft.com/office/drawing/2014/chart" uri="{C3380CC4-5D6E-409C-BE32-E72D297353CC}">
              <c16:uniqueId val="{00000001-1C93-4415-A44A-AEC6C36106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1596.81</c:v>
                </c:pt>
                <c:pt idx="1">
                  <c:v>1693.17</c:v>
                </c:pt>
                <c:pt idx="2">
                  <c:v>1597.01</c:v>
                </c:pt>
                <c:pt idx="3">
                  <c:v>1448.86</c:v>
                </c:pt>
                <c:pt idx="4">
                  <c:v>1287.3900000000001</c:v>
                </c:pt>
              </c:numCache>
            </c:numRef>
          </c:val>
          <c:extLst>
            <c:ext xmlns:c16="http://schemas.microsoft.com/office/drawing/2014/chart" uri="{C3380CC4-5D6E-409C-BE32-E72D297353CC}">
              <c16:uniqueId val="{00000000-49A0-49CA-BA88-0918678E92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789.44</c:v>
                </c:pt>
                <c:pt idx="2">
                  <c:v>789.08</c:v>
                </c:pt>
                <c:pt idx="3">
                  <c:v>747.84</c:v>
                </c:pt>
                <c:pt idx="4">
                  <c:v>804.98</c:v>
                </c:pt>
              </c:numCache>
            </c:numRef>
          </c:val>
          <c:smooth val="0"/>
          <c:extLst>
            <c:ext xmlns:c16="http://schemas.microsoft.com/office/drawing/2014/chart" uri="{C3380CC4-5D6E-409C-BE32-E72D297353CC}">
              <c16:uniqueId val="{00000001-49A0-49CA-BA88-0918678E92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101.08</c:v>
                </c:pt>
                <c:pt idx="1">
                  <c:v>100</c:v>
                </c:pt>
                <c:pt idx="2">
                  <c:v>100</c:v>
                </c:pt>
                <c:pt idx="3">
                  <c:v>99.77</c:v>
                </c:pt>
                <c:pt idx="4">
                  <c:v>100</c:v>
                </c:pt>
              </c:numCache>
            </c:numRef>
          </c:val>
          <c:extLst>
            <c:ext xmlns:c16="http://schemas.microsoft.com/office/drawing/2014/chart" uri="{C3380CC4-5D6E-409C-BE32-E72D297353CC}">
              <c16:uniqueId val="{00000000-2475-4767-86D4-DB217DDE85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87.29</c:v>
                </c:pt>
                <c:pt idx="2">
                  <c:v>88.25</c:v>
                </c:pt>
                <c:pt idx="3">
                  <c:v>90.17</c:v>
                </c:pt>
                <c:pt idx="4">
                  <c:v>88.71</c:v>
                </c:pt>
              </c:numCache>
            </c:numRef>
          </c:val>
          <c:smooth val="0"/>
          <c:extLst>
            <c:ext xmlns:c16="http://schemas.microsoft.com/office/drawing/2014/chart" uri="{C3380CC4-5D6E-409C-BE32-E72D297353CC}">
              <c16:uniqueId val="{00000001-2475-4767-86D4-DB217DDE85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188.74</c:v>
                </c:pt>
                <c:pt idx="1">
                  <c:v>176.85</c:v>
                </c:pt>
                <c:pt idx="2">
                  <c:v>177.39</c:v>
                </c:pt>
                <c:pt idx="3">
                  <c:v>177.79</c:v>
                </c:pt>
                <c:pt idx="4">
                  <c:v>176.7</c:v>
                </c:pt>
              </c:numCache>
            </c:numRef>
          </c:val>
          <c:extLst>
            <c:ext xmlns:c16="http://schemas.microsoft.com/office/drawing/2014/chart" uri="{C3380CC4-5D6E-409C-BE32-E72D297353CC}">
              <c16:uniqueId val="{00000000-1AF6-41F0-BDD1-7A5AD4868C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176.67</c:v>
                </c:pt>
                <c:pt idx="2">
                  <c:v>176.37</c:v>
                </c:pt>
                <c:pt idx="3">
                  <c:v>173.17</c:v>
                </c:pt>
                <c:pt idx="4">
                  <c:v>174.8</c:v>
                </c:pt>
              </c:numCache>
            </c:numRef>
          </c:val>
          <c:smooth val="0"/>
          <c:extLst>
            <c:ext xmlns:c16="http://schemas.microsoft.com/office/drawing/2014/chart" uri="{C3380CC4-5D6E-409C-BE32-E72D297353CC}">
              <c16:uniqueId val="{00000001-1AF6-41F0-BDD1-7A5AD4868C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62.83</c:v>
                </c:pt>
                <c:pt idx="1">
                  <c:v>61.46</c:v>
                </c:pt>
                <c:pt idx="2">
                  <c:v>65.989999999999995</c:v>
                </c:pt>
                <c:pt idx="3">
                  <c:v>62.24</c:v>
                </c:pt>
                <c:pt idx="4">
                  <c:v>73.56</c:v>
                </c:pt>
              </c:numCache>
            </c:numRef>
          </c:val>
          <c:extLst>
            <c:ext xmlns:c16="http://schemas.microsoft.com/office/drawing/2014/chart" uri="{C3380CC4-5D6E-409C-BE32-E72D297353CC}">
              <c16:uniqueId val="{00000000-CBDA-4405-A4BC-A4ABABB2D1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57.42</c:v>
                </c:pt>
                <c:pt idx="2">
                  <c:v>56.72</c:v>
                </c:pt>
                <c:pt idx="3">
                  <c:v>56.43</c:v>
                </c:pt>
                <c:pt idx="4">
                  <c:v>55.82</c:v>
                </c:pt>
              </c:numCache>
            </c:numRef>
          </c:val>
          <c:smooth val="0"/>
          <c:extLst>
            <c:ext xmlns:c16="http://schemas.microsoft.com/office/drawing/2014/chart" uri="{C3380CC4-5D6E-409C-BE32-E72D297353CC}">
              <c16:uniqueId val="{00000001-CBDA-4405-A4BC-A4ABABB2D1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91.03</c:v>
                </c:pt>
                <c:pt idx="1">
                  <c:v>91.45</c:v>
                </c:pt>
                <c:pt idx="2">
                  <c:v>91.92</c:v>
                </c:pt>
                <c:pt idx="3">
                  <c:v>92.19</c:v>
                </c:pt>
                <c:pt idx="4">
                  <c:v>92.39</c:v>
                </c:pt>
              </c:numCache>
            </c:numRef>
          </c:val>
          <c:extLst>
            <c:ext xmlns:c16="http://schemas.microsoft.com/office/drawing/2014/chart" uri="{C3380CC4-5D6E-409C-BE32-E72D297353CC}">
              <c16:uniqueId val="{00000000-3F31-41B8-B199-4ED4604B3E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90.42</c:v>
                </c:pt>
                <c:pt idx="2">
                  <c:v>90.72</c:v>
                </c:pt>
                <c:pt idx="3">
                  <c:v>91.07</c:v>
                </c:pt>
                <c:pt idx="4">
                  <c:v>90.67</c:v>
                </c:pt>
              </c:numCache>
            </c:numRef>
          </c:val>
          <c:smooth val="0"/>
          <c:extLst>
            <c:ext xmlns:c16="http://schemas.microsoft.com/office/drawing/2014/chart" uri="{C3380CC4-5D6E-409C-BE32-E72D297353CC}">
              <c16:uniqueId val="{00000001-3F31-41B8-B199-4ED4604B3E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0" zoomScale="75" zoomScaleNormal="75" workbookViewId="0">
      <selection activeCell="BN86" sqref="BN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富山県　滑川市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Cc1</v>
      </c>
      <c r="X8" s="66"/>
      <c r="Y8" s="66"/>
      <c r="Z8" s="66"/>
      <c r="AA8" s="66"/>
      <c r="AB8" s="66"/>
      <c r="AC8" s="66"/>
      <c r="AD8" s="67" t="str">
        <f>データ!$M$6</f>
        <v>非設置</v>
      </c>
      <c r="AE8" s="67"/>
      <c r="AF8" s="67"/>
      <c r="AG8" s="67"/>
      <c r="AH8" s="67"/>
      <c r="AI8" s="67"/>
      <c r="AJ8" s="67"/>
      <c r="AK8" s="3"/>
      <c r="AL8" s="55">
        <f>データ!S6</f>
        <v>32878</v>
      </c>
      <c r="AM8" s="55"/>
      <c r="AN8" s="55"/>
      <c r="AO8" s="55"/>
      <c r="AP8" s="55"/>
      <c r="AQ8" s="55"/>
      <c r="AR8" s="55"/>
      <c r="AS8" s="55"/>
      <c r="AT8" s="54">
        <f>データ!T6</f>
        <v>54.62</v>
      </c>
      <c r="AU8" s="54"/>
      <c r="AV8" s="54"/>
      <c r="AW8" s="54"/>
      <c r="AX8" s="54"/>
      <c r="AY8" s="54"/>
      <c r="AZ8" s="54"/>
      <c r="BA8" s="54"/>
      <c r="BB8" s="54">
        <f>データ!U6</f>
        <v>601.94000000000005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49.86</v>
      </c>
      <c r="J10" s="54"/>
      <c r="K10" s="54"/>
      <c r="L10" s="54"/>
      <c r="M10" s="54"/>
      <c r="N10" s="54"/>
      <c r="O10" s="54"/>
      <c r="P10" s="54">
        <f>データ!P6</f>
        <v>39.96</v>
      </c>
      <c r="Q10" s="54"/>
      <c r="R10" s="54"/>
      <c r="S10" s="54"/>
      <c r="T10" s="54"/>
      <c r="U10" s="54"/>
      <c r="V10" s="54"/>
      <c r="W10" s="54">
        <f>データ!Q6</f>
        <v>88.66</v>
      </c>
      <c r="X10" s="54"/>
      <c r="Y10" s="54"/>
      <c r="Z10" s="54"/>
      <c r="AA10" s="54"/>
      <c r="AB10" s="54"/>
      <c r="AC10" s="54"/>
      <c r="AD10" s="55">
        <f>データ!R6</f>
        <v>3593</v>
      </c>
      <c r="AE10" s="55"/>
      <c r="AF10" s="55"/>
      <c r="AG10" s="55"/>
      <c r="AH10" s="55"/>
      <c r="AI10" s="55"/>
      <c r="AJ10" s="55"/>
      <c r="AK10" s="2"/>
      <c r="AL10" s="55">
        <f>データ!V6</f>
        <v>13133</v>
      </c>
      <c r="AM10" s="55"/>
      <c r="AN10" s="55"/>
      <c r="AO10" s="55"/>
      <c r="AP10" s="55"/>
      <c r="AQ10" s="55"/>
      <c r="AR10" s="55"/>
      <c r="AS10" s="55"/>
      <c r="AT10" s="54">
        <f>データ!W6</f>
        <v>4.9400000000000004</v>
      </c>
      <c r="AU10" s="54"/>
      <c r="AV10" s="54"/>
      <c r="AW10" s="54"/>
      <c r="AX10" s="54"/>
      <c r="AY10" s="54"/>
      <c r="AZ10" s="54"/>
      <c r="BA10" s="54"/>
      <c r="BB10" s="54">
        <f>データ!X6</f>
        <v>2658.5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hjxEeM0BYbu584Pb1dkGfBm7pWiSm8mKvdI1SXWVTX/HOtQdGwsdBsXS6cqZZhxMd/pwUpbL7u4eNG7DFijyMw==" saltValue="AozmBFpGZ33QPY5hqGgb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162060</v>
      </c>
      <c r="D6" s="19">
        <f t="shared" si="3"/>
        <v>46</v>
      </c>
      <c r="E6" s="19">
        <f t="shared" si="3"/>
        <v>17</v>
      </c>
      <c r="F6" s="19">
        <f t="shared" si="3"/>
        <v>1</v>
      </c>
      <c r="G6" s="19">
        <f t="shared" si="3"/>
        <v>0</v>
      </c>
      <c r="H6" s="19" t="str">
        <f t="shared" si="3"/>
        <v>富山県　滑川市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49.86</v>
      </c>
      <c r="P6" s="20">
        <f t="shared" si="3"/>
        <v>39.96</v>
      </c>
      <c r="Q6" s="20">
        <f t="shared" si="3"/>
        <v>88.66</v>
      </c>
      <c r="R6" s="20">
        <f t="shared" si="3"/>
        <v>3593</v>
      </c>
      <c r="S6" s="20">
        <f t="shared" si="3"/>
        <v>32878</v>
      </c>
      <c r="T6" s="20">
        <f t="shared" si="3"/>
        <v>54.62</v>
      </c>
      <c r="U6" s="20">
        <f t="shared" si="3"/>
        <v>601.94000000000005</v>
      </c>
      <c r="V6" s="20">
        <f t="shared" si="3"/>
        <v>13133</v>
      </c>
      <c r="W6" s="20">
        <f t="shared" si="3"/>
        <v>4.9400000000000004</v>
      </c>
      <c r="X6" s="20">
        <f t="shared" si="3"/>
        <v>2658.5</v>
      </c>
      <c r="Y6" s="21">
        <f>IF(Y7="",NA(),Y7)</f>
        <v>117.09</v>
      </c>
      <c r="Z6" s="21">
        <f t="shared" ref="Z6:AH6" si="4">IF(Z7="",NA(),Z7)</f>
        <v>117.97</v>
      </c>
      <c r="AA6" s="21">
        <f t="shared" si="4"/>
        <v>119.07</v>
      </c>
      <c r="AB6" s="21">
        <f t="shared" si="4"/>
        <v>115.01</v>
      </c>
      <c r="AC6" s="21">
        <f t="shared" si="4"/>
        <v>117.86</v>
      </c>
      <c r="AD6" s="21">
        <f t="shared" si="4"/>
        <v>104.14</v>
      </c>
      <c r="AE6" s="21">
        <f t="shared" si="4"/>
        <v>106.81</v>
      </c>
      <c r="AF6" s="21">
        <f t="shared" si="4"/>
        <v>106.5</v>
      </c>
      <c r="AG6" s="21">
        <f t="shared" si="4"/>
        <v>106.22</v>
      </c>
      <c r="AH6" s="21">
        <f t="shared" si="4"/>
        <v>107.01</v>
      </c>
      <c r="AI6" s="20" t="str">
        <f>IF(AI7="","",IF(AI7="-","【-】","【"&amp;SUBSTITUTE(TEXT(AI7,"#,##0.00"),"-","△")&amp;"】"))</f>
        <v>【106.11】</v>
      </c>
      <c r="AJ6" s="20">
        <f>IF(AJ7="",NA(),AJ7)</f>
        <v>0</v>
      </c>
      <c r="AK6" s="20">
        <f t="shared" ref="AK6:AS6" si="5">IF(AK7="",NA(),AK7)</f>
        <v>0</v>
      </c>
      <c r="AL6" s="20">
        <f t="shared" si="5"/>
        <v>0</v>
      </c>
      <c r="AM6" s="20">
        <f t="shared" si="5"/>
        <v>0</v>
      </c>
      <c r="AN6" s="20">
        <f t="shared" si="5"/>
        <v>0</v>
      </c>
      <c r="AO6" s="21">
        <f t="shared" si="5"/>
        <v>73.180000000000007</v>
      </c>
      <c r="AP6" s="21">
        <f t="shared" si="5"/>
        <v>34.4</v>
      </c>
      <c r="AQ6" s="21">
        <f t="shared" si="5"/>
        <v>18.36</v>
      </c>
      <c r="AR6" s="21">
        <f t="shared" si="5"/>
        <v>18.010000000000002</v>
      </c>
      <c r="AS6" s="21">
        <f t="shared" si="5"/>
        <v>23.86</v>
      </c>
      <c r="AT6" s="20" t="str">
        <f>IF(AT7="","",IF(AT7="-","【-】","【"&amp;SUBSTITUTE(TEXT(AT7,"#,##0.00"),"-","△")&amp;"】"))</f>
        <v>【3.15】</v>
      </c>
      <c r="AU6" s="21">
        <f>IF(AU7="",NA(),AU7)</f>
        <v>36.880000000000003</v>
      </c>
      <c r="AV6" s="21">
        <f t="shared" ref="AV6:BD6" si="6">IF(AV7="",NA(),AV7)</f>
        <v>37.450000000000003</v>
      </c>
      <c r="AW6" s="21">
        <f t="shared" si="6"/>
        <v>27.29</v>
      </c>
      <c r="AX6" s="21">
        <f t="shared" si="6"/>
        <v>13.7</v>
      </c>
      <c r="AY6" s="21">
        <f t="shared" si="6"/>
        <v>9.6999999999999993</v>
      </c>
      <c r="AZ6" s="21">
        <f t="shared" si="6"/>
        <v>52.32</v>
      </c>
      <c r="BA6" s="21">
        <f t="shared" si="6"/>
        <v>68.17</v>
      </c>
      <c r="BB6" s="21">
        <f t="shared" si="6"/>
        <v>55.6</v>
      </c>
      <c r="BC6" s="21">
        <f t="shared" si="6"/>
        <v>59.4</v>
      </c>
      <c r="BD6" s="21">
        <f t="shared" si="6"/>
        <v>68.27</v>
      </c>
      <c r="BE6" s="20" t="str">
        <f>IF(BE7="","",IF(BE7="-","【-】","【"&amp;SUBSTITUTE(TEXT(BE7,"#,##0.00"),"-","△")&amp;"】"))</f>
        <v>【73.44】</v>
      </c>
      <c r="BF6" s="21">
        <f>IF(BF7="",NA(),BF7)</f>
        <v>1596.81</v>
      </c>
      <c r="BG6" s="21">
        <f t="shared" ref="BG6:BO6" si="7">IF(BG7="",NA(),BG7)</f>
        <v>1693.17</v>
      </c>
      <c r="BH6" s="21">
        <f t="shared" si="7"/>
        <v>1597.01</v>
      </c>
      <c r="BI6" s="21">
        <f t="shared" si="7"/>
        <v>1448.86</v>
      </c>
      <c r="BJ6" s="21">
        <f t="shared" si="7"/>
        <v>1287.3900000000001</v>
      </c>
      <c r="BK6" s="21">
        <f t="shared" si="7"/>
        <v>958.81</v>
      </c>
      <c r="BL6" s="21">
        <f t="shared" si="7"/>
        <v>789.44</v>
      </c>
      <c r="BM6" s="21">
        <f t="shared" si="7"/>
        <v>789.08</v>
      </c>
      <c r="BN6" s="21">
        <f t="shared" si="7"/>
        <v>747.84</v>
      </c>
      <c r="BO6" s="21">
        <f t="shared" si="7"/>
        <v>804.98</v>
      </c>
      <c r="BP6" s="20" t="str">
        <f>IF(BP7="","",IF(BP7="-","【-】","【"&amp;SUBSTITUTE(TEXT(BP7,"#,##0.00"),"-","△")&amp;"】"))</f>
        <v>【652.82】</v>
      </c>
      <c r="BQ6" s="21">
        <f>IF(BQ7="",NA(),BQ7)</f>
        <v>101.08</v>
      </c>
      <c r="BR6" s="21">
        <f t="shared" ref="BR6:BZ6" si="8">IF(BR7="",NA(),BR7)</f>
        <v>100</v>
      </c>
      <c r="BS6" s="21">
        <f t="shared" si="8"/>
        <v>100</v>
      </c>
      <c r="BT6" s="21">
        <f t="shared" si="8"/>
        <v>99.77</v>
      </c>
      <c r="BU6" s="21">
        <f t="shared" si="8"/>
        <v>100</v>
      </c>
      <c r="BV6" s="21">
        <f t="shared" si="8"/>
        <v>82.88</v>
      </c>
      <c r="BW6" s="21">
        <f t="shared" si="8"/>
        <v>87.29</v>
      </c>
      <c r="BX6" s="21">
        <f t="shared" si="8"/>
        <v>88.25</v>
      </c>
      <c r="BY6" s="21">
        <f t="shared" si="8"/>
        <v>90.17</v>
      </c>
      <c r="BZ6" s="21">
        <f t="shared" si="8"/>
        <v>88.71</v>
      </c>
      <c r="CA6" s="20" t="str">
        <f>IF(CA7="","",IF(CA7="-","【-】","【"&amp;SUBSTITUTE(TEXT(CA7,"#,##0.00"),"-","△")&amp;"】"))</f>
        <v>【97.61】</v>
      </c>
      <c r="CB6" s="21">
        <f>IF(CB7="",NA(),CB7)</f>
        <v>188.74</v>
      </c>
      <c r="CC6" s="21">
        <f t="shared" ref="CC6:CK6" si="9">IF(CC7="",NA(),CC7)</f>
        <v>176.85</v>
      </c>
      <c r="CD6" s="21">
        <f t="shared" si="9"/>
        <v>177.39</v>
      </c>
      <c r="CE6" s="21">
        <f t="shared" si="9"/>
        <v>177.79</v>
      </c>
      <c r="CF6" s="21">
        <f t="shared" si="9"/>
        <v>176.7</v>
      </c>
      <c r="CG6" s="21">
        <f t="shared" si="9"/>
        <v>190.99</v>
      </c>
      <c r="CH6" s="21">
        <f t="shared" si="9"/>
        <v>176.67</v>
      </c>
      <c r="CI6" s="21">
        <f t="shared" si="9"/>
        <v>176.37</v>
      </c>
      <c r="CJ6" s="21">
        <f t="shared" si="9"/>
        <v>173.17</v>
      </c>
      <c r="CK6" s="21">
        <f t="shared" si="9"/>
        <v>174.8</v>
      </c>
      <c r="CL6" s="20" t="str">
        <f>IF(CL7="","",IF(CL7="-","【-】","【"&amp;SUBSTITUTE(TEXT(CL7,"#,##0.00"),"-","△")&amp;"】"))</f>
        <v>【138.29】</v>
      </c>
      <c r="CM6" s="21">
        <f>IF(CM7="",NA(),CM7)</f>
        <v>62.83</v>
      </c>
      <c r="CN6" s="21">
        <f t="shared" ref="CN6:CV6" si="10">IF(CN7="",NA(),CN7)</f>
        <v>61.46</v>
      </c>
      <c r="CO6" s="21">
        <f t="shared" si="10"/>
        <v>65.989999999999995</v>
      </c>
      <c r="CP6" s="21">
        <f t="shared" si="10"/>
        <v>62.24</v>
      </c>
      <c r="CQ6" s="21">
        <f t="shared" si="10"/>
        <v>73.56</v>
      </c>
      <c r="CR6" s="21">
        <f t="shared" si="10"/>
        <v>52.58</v>
      </c>
      <c r="CS6" s="21">
        <f t="shared" si="10"/>
        <v>57.42</v>
      </c>
      <c r="CT6" s="21">
        <f t="shared" si="10"/>
        <v>56.72</v>
      </c>
      <c r="CU6" s="21">
        <f t="shared" si="10"/>
        <v>56.43</v>
      </c>
      <c r="CV6" s="21">
        <f t="shared" si="10"/>
        <v>55.82</v>
      </c>
      <c r="CW6" s="20" t="str">
        <f>IF(CW7="","",IF(CW7="-","【-】","【"&amp;SUBSTITUTE(TEXT(CW7,"#,##0.00"),"-","△")&amp;"】"))</f>
        <v>【59.10】</v>
      </c>
      <c r="CX6" s="21">
        <f>IF(CX7="",NA(),CX7)</f>
        <v>91.03</v>
      </c>
      <c r="CY6" s="21">
        <f t="shared" ref="CY6:DG6" si="11">IF(CY7="",NA(),CY7)</f>
        <v>91.45</v>
      </c>
      <c r="CZ6" s="21">
        <f t="shared" si="11"/>
        <v>91.92</v>
      </c>
      <c r="DA6" s="21">
        <f t="shared" si="11"/>
        <v>92.19</v>
      </c>
      <c r="DB6" s="21">
        <f t="shared" si="11"/>
        <v>92.39</v>
      </c>
      <c r="DC6" s="21">
        <f t="shared" si="11"/>
        <v>83.02</v>
      </c>
      <c r="DD6" s="21">
        <f t="shared" si="11"/>
        <v>90.42</v>
      </c>
      <c r="DE6" s="21">
        <f t="shared" si="11"/>
        <v>90.72</v>
      </c>
      <c r="DF6" s="21">
        <f t="shared" si="11"/>
        <v>91.07</v>
      </c>
      <c r="DG6" s="21">
        <f t="shared" si="11"/>
        <v>90.67</v>
      </c>
      <c r="DH6" s="20" t="str">
        <f>IF(DH7="","",IF(DH7="-","【-】","【"&amp;SUBSTITUTE(TEXT(DH7,"#,##0.00"),"-","△")&amp;"】"))</f>
        <v>【95.82】</v>
      </c>
      <c r="DI6" s="21">
        <f>IF(DI7="",NA(),DI7)</f>
        <v>3.47</v>
      </c>
      <c r="DJ6" s="21">
        <f t="shared" ref="DJ6:DR6" si="12">IF(DJ7="",NA(),DJ7)</f>
        <v>6.69</v>
      </c>
      <c r="DK6" s="21">
        <f t="shared" si="12"/>
        <v>9.9700000000000006</v>
      </c>
      <c r="DL6" s="21">
        <f t="shared" si="12"/>
        <v>13.29</v>
      </c>
      <c r="DM6" s="21">
        <f t="shared" si="12"/>
        <v>16.48</v>
      </c>
      <c r="DN6" s="21">
        <f t="shared" si="12"/>
        <v>15.95</v>
      </c>
      <c r="DO6" s="21">
        <f t="shared" si="12"/>
        <v>29.23</v>
      </c>
      <c r="DP6" s="21">
        <f t="shared" si="12"/>
        <v>20.78</v>
      </c>
      <c r="DQ6" s="21">
        <f t="shared" si="12"/>
        <v>23.54</v>
      </c>
      <c r="DR6" s="21">
        <f t="shared" si="12"/>
        <v>25.86</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1">
        <f t="shared" si="13"/>
        <v>1.37</v>
      </c>
      <c r="EA6" s="21">
        <f t="shared" si="13"/>
        <v>1.34</v>
      </c>
      <c r="EB6" s="21">
        <f t="shared" si="13"/>
        <v>1.5</v>
      </c>
      <c r="EC6" s="21">
        <f t="shared" si="13"/>
        <v>1.4</v>
      </c>
      <c r="ED6" s="20" t="str">
        <f>IF(ED7="","",IF(ED7="-","【-】","【"&amp;SUBSTITUTE(TEXT(ED7,"#,##0.00"),"-","△")&amp;"】"))</f>
        <v>【7.62】</v>
      </c>
      <c r="EE6" s="20">
        <f>IF(EE7="",NA(),EE7)</f>
        <v>0</v>
      </c>
      <c r="EF6" s="20">
        <f t="shared" ref="EF6:EN6" si="14">IF(EF7="",NA(),EF7)</f>
        <v>0</v>
      </c>
      <c r="EG6" s="20">
        <f t="shared" si="14"/>
        <v>0</v>
      </c>
      <c r="EH6" s="20">
        <f t="shared" si="14"/>
        <v>0</v>
      </c>
      <c r="EI6" s="20">
        <f t="shared" si="14"/>
        <v>0</v>
      </c>
      <c r="EJ6" s="21">
        <f t="shared" si="14"/>
        <v>0.13</v>
      </c>
      <c r="EK6" s="21">
        <f t="shared" si="14"/>
        <v>0.17</v>
      </c>
      <c r="EL6" s="21">
        <f t="shared" si="14"/>
        <v>0.15</v>
      </c>
      <c r="EM6" s="21">
        <f t="shared" si="14"/>
        <v>0.15</v>
      </c>
      <c r="EN6" s="21">
        <f t="shared" si="14"/>
        <v>0.12</v>
      </c>
      <c r="EO6" s="20" t="str">
        <f>IF(EO7="","",IF(EO7="-","【-】","【"&amp;SUBSTITUTE(TEXT(EO7,"#,##0.00"),"-","△")&amp;"】"))</f>
        <v>【0.23】</v>
      </c>
    </row>
    <row r="7" spans="1:148" s="22" customFormat="1" x14ac:dyDescent="0.15">
      <c r="A7" s="14"/>
      <c r="B7" s="23">
        <v>2022</v>
      </c>
      <c r="C7" s="23">
        <v>162060</v>
      </c>
      <c r="D7" s="23">
        <v>46</v>
      </c>
      <c r="E7" s="23">
        <v>17</v>
      </c>
      <c r="F7" s="23">
        <v>1</v>
      </c>
      <c r="G7" s="23">
        <v>0</v>
      </c>
      <c r="H7" s="23" t="s">
        <v>96</v>
      </c>
      <c r="I7" s="23" t="s">
        <v>97</v>
      </c>
      <c r="J7" s="23" t="s">
        <v>98</v>
      </c>
      <c r="K7" s="23" t="s">
        <v>99</v>
      </c>
      <c r="L7" s="23" t="s">
        <v>100</v>
      </c>
      <c r="M7" s="23" t="s">
        <v>101</v>
      </c>
      <c r="N7" s="24" t="s">
        <v>102</v>
      </c>
      <c r="O7" s="24">
        <v>49.86</v>
      </c>
      <c r="P7" s="24">
        <v>39.96</v>
      </c>
      <c r="Q7" s="24">
        <v>88.66</v>
      </c>
      <c r="R7" s="24">
        <v>3593</v>
      </c>
      <c r="S7" s="24">
        <v>32878</v>
      </c>
      <c r="T7" s="24">
        <v>54.62</v>
      </c>
      <c r="U7" s="24">
        <v>601.94000000000005</v>
      </c>
      <c r="V7" s="24">
        <v>13133</v>
      </c>
      <c r="W7" s="24">
        <v>4.9400000000000004</v>
      </c>
      <c r="X7" s="24">
        <v>2658.5</v>
      </c>
      <c r="Y7" s="24">
        <v>117.09</v>
      </c>
      <c r="Z7" s="24">
        <v>117.97</v>
      </c>
      <c r="AA7" s="24">
        <v>119.07</v>
      </c>
      <c r="AB7" s="24">
        <v>115.01</v>
      </c>
      <c r="AC7" s="24">
        <v>117.86</v>
      </c>
      <c r="AD7" s="24">
        <v>104.14</v>
      </c>
      <c r="AE7" s="24">
        <v>106.81</v>
      </c>
      <c r="AF7" s="24">
        <v>106.5</v>
      </c>
      <c r="AG7" s="24">
        <v>106.22</v>
      </c>
      <c r="AH7" s="24">
        <v>107.01</v>
      </c>
      <c r="AI7" s="24">
        <v>106.11</v>
      </c>
      <c r="AJ7" s="24">
        <v>0</v>
      </c>
      <c r="AK7" s="24">
        <v>0</v>
      </c>
      <c r="AL7" s="24">
        <v>0</v>
      </c>
      <c r="AM7" s="24">
        <v>0</v>
      </c>
      <c r="AN7" s="24">
        <v>0</v>
      </c>
      <c r="AO7" s="24">
        <v>73.180000000000007</v>
      </c>
      <c r="AP7" s="24">
        <v>34.4</v>
      </c>
      <c r="AQ7" s="24">
        <v>18.36</v>
      </c>
      <c r="AR7" s="24">
        <v>18.010000000000002</v>
      </c>
      <c r="AS7" s="24">
        <v>23.86</v>
      </c>
      <c r="AT7" s="24">
        <v>3.15</v>
      </c>
      <c r="AU7" s="24">
        <v>36.880000000000003</v>
      </c>
      <c r="AV7" s="24">
        <v>37.450000000000003</v>
      </c>
      <c r="AW7" s="24">
        <v>27.29</v>
      </c>
      <c r="AX7" s="24">
        <v>13.7</v>
      </c>
      <c r="AY7" s="24">
        <v>9.6999999999999993</v>
      </c>
      <c r="AZ7" s="24">
        <v>52.32</v>
      </c>
      <c r="BA7" s="24">
        <v>68.17</v>
      </c>
      <c r="BB7" s="24">
        <v>55.6</v>
      </c>
      <c r="BC7" s="24">
        <v>59.4</v>
      </c>
      <c r="BD7" s="24">
        <v>68.27</v>
      </c>
      <c r="BE7" s="24">
        <v>73.44</v>
      </c>
      <c r="BF7" s="24">
        <v>1596.81</v>
      </c>
      <c r="BG7" s="24">
        <v>1693.17</v>
      </c>
      <c r="BH7" s="24">
        <v>1597.01</v>
      </c>
      <c r="BI7" s="24">
        <v>1448.86</v>
      </c>
      <c r="BJ7" s="24">
        <v>1287.3900000000001</v>
      </c>
      <c r="BK7" s="24">
        <v>958.81</v>
      </c>
      <c r="BL7" s="24">
        <v>789.44</v>
      </c>
      <c r="BM7" s="24">
        <v>789.08</v>
      </c>
      <c r="BN7" s="24">
        <v>747.84</v>
      </c>
      <c r="BO7" s="24">
        <v>804.98</v>
      </c>
      <c r="BP7" s="24">
        <v>652.82000000000005</v>
      </c>
      <c r="BQ7" s="24">
        <v>101.08</v>
      </c>
      <c r="BR7" s="24">
        <v>100</v>
      </c>
      <c r="BS7" s="24">
        <v>100</v>
      </c>
      <c r="BT7" s="24">
        <v>99.77</v>
      </c>
      <c r="BU7" s="24">
        <v>100</v>
      </c>
      <c r="BV7" s="24">
        <v>82.88</v>
      </c>
      <c r="BW7" s="24">
        <v>87.29</v>
      </c>
      <c r="BX7" s="24">
        <v>88.25</v>
      </c>
      <c r="BY7" s="24">
        <v>90.17</v>
      </c>
      <c r="BZ7" s="24">
        <v>88.71</v>
      </c>
      <c r="CA7" s="24">
        <v>97.61</v>
      </c>
      <c r="CB7" s="24">
        <v>188.74</v>
      </c>
      <c r="CC7" s="24">
        <v>176.85</v>
      </c>
      <c r="CD7" s="24">
        <v>177.39</v>
      </c>
      <c r="CE7" s="24">
        <v>177.79</v>
      </c>
      <c r="CF7" s="24">
        <v>176.7</v>
      </c>
      <c r="CG7" s="24">
        <v>190.99</v>
      </c>
      <c r="CH7" s="24">
        <v>176.67</v>
      </c>
      <c r="CI7" s="24">
        <v>176.37</v>
      </c>
      <c r="CJ7" s="24">
        <v>173.17</v>
      </c>
      <c r="CK7" s="24">
        <v>174.8</v>
      </c>
      <c r="CL7" s="24">
        <v>138.29</v>
      </c>
      <c r="CM7" s="24">
        <v>62.83</v>
      </c>
      <c r="CN7" s="24">
        <v>61.46</v>
      </c>
      <c r="CO7" s="24">
        <v>65.989999999999995</v>
      </c>
      <c r="CP7" s="24">
        <v>62.24</v>
      </c>
      <c r="CQ7" s="24">
        <v>73.56</v>
      </c>
      <c r="CR7" s="24">
        <v>52.58</v>
      </c>
      <c r="CS7" s="24">
        <v>57.42</v>
      </c>
      <c r="CT7" s="24">
        <v>56.72</v>
      </c>
      <c r="CU7" s="24">
        <v>56.43</v>
      </c>
      <c r="CV7" s="24">
        <v>55.82</v>
      </c>
      <c r="CW7" s="24">
        <v>59.1</v>
      </c>
      <c r="CX7" s="24">
        <v>91.03</v>
      </c>
      <c r="CY7" s="24">
        <v>91.45</v>
      </c>
      <c r="CZ7" s="24">
        <v>91.92</v>
      </c>
      <c r="DA7" s="24">
        <v>92.19</v>
      </c>
      <c r="DB7" s="24">
        <v>92.39</v>
      </c>
      <c r="DC7" s="24">
        <v>83.02</v>
      </c>
      <c r="DD7" s="24">
        <v>90.42</v>
      </c>
      <c r="DE7" s="24">
        <v>90.72</v>
      </c>
      <c r="DF7" s="24">
        <v>91.07</v>
      </c>
      <c r="DG7" s="24">
        <v>90.67</v>
      </c>
      <c r="DH7" s="24">
        <v>95.82</v>
      </c>
      <c r="DI7" s="24">
        <v>3.47</v>
      </c>
      <c r="DJ7" s="24">
        <v>6.69</v>
      </c>
      <c r="DK7" s="24">
        <v>9.9700000000000006</v>
      </c>
      <c r="DL7" s="24">
        <v>13.29</v>
      </c>
      <c r="DM7" s="24">
        <v>16.48</v>
      </c>
      <c r="DN7" s="24">
        <v>15.95</v>
      </c>
      <c r="DO7" s="24">
        <v>29.23</v>
      </c>
      <c r="DP7" s="24">
        <v>20.78</v>
      </c>
      <c r="DQ7" s="24">
        <v>23.54</v>
      </c>
      <c r="DR7" s="24">
        <v>25.86</v>
      </c>
      <c r="DS7" s="24">
        <v>39.74</v>
      </c>
      <c r="DT7" s="24">
        <v>0</v>
      </c>
      <c r="DU7" s="24">
        <v>0</v>
      </c>
      <c r="DV7" s="24">
        <v>0</v>
      </c>
      <c r="DW7" s="24">
        <v>0</v>
      </c>
      <c r="DX7" s="24">
        <v>0</v>
      </c>
      <c r="DY7" s="24">
        <v>0</v>
      </c>
      <c r="DZ7" s="24">
        <v>1.37</v>
      </c>
      <c r="EA7" s="24">
        <v>1.34</v>
      </c>
      <c r="EB7" s="24">
        <v>1.5</v>
      </c>
      <c r="EC7" s="24">
        <v>1.4</v>
      </c>
      <c r="ED7" s="24">
        <v>7.62</v>
      </c>
      <c r="EE7" s="24">
        <v>0</v>
      </c>
      <c r="EF7" s="24">
        <v>0</v>
      </c>
      <c r="EG7" s="24">
        <v>0</v>
      </c>
      <c r="EH7" s="24">
        <v>0</v>
      </c>
      <c r="EI7" s="24">
        <v>0</v>
      </c>
      <c r="EJ7" s="24">
        <v>0.13</v>
      </c>
      <c r="EK7" s="24">
        <v>0.17</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上下水道課LG系ユーザー10</cp:lastModifiedBy>
  <dcterms:created xsi:type="dcterms:W3CDTF">2023-12-12T00:46:06Z</dcterms:created>
  <dcterms:modified xsi:type="dcterms:W3CDTF">2024-01-23T01:43:06Z</dcterms:modified>
  <cp:category/>
</cp:coreProperties>
</file>