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wsussv\OAWORK\上下水道課\下水道\料金担当\高木\県照会等\R05\"/>
    </mc:Choice>
  </mc:AlternateContent>
  <xr:revisionPtr revIDLastSave="0" documentId="13_ncr:1_{43B5D5F1-D972-4E57-AF1A-C47773C4145C}" xr6:coauthVersionLast="36" xr6:coauthVersionMax="36" xr10:uidLastSave="{00000000-0000-0000-0000-000000000000}"/>
  <workbookProtection workbookAlgorithmName="SHA-512" workbookHashValue="VxwhqNZ+JClgG6rWkcC7vfH6jEUfshlyBZ+wl15LK1OgMy3mxtkqkD/mXGtHgXIKKzq/o42Y3m8TB+O9MYH9CQ==" workbookSaltValue="G41WM4lg/73Z1dImXDU1w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BB10" i="4"/>
  <c r="P10" i="4"/>
  <c r="AT8" i="4"/>
  <c r="AL8" i="4"/>
  <c r="W8" i="4"/>
  <c r="P8" i="4"/>
  <c r="I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<sst xmlns="http://schemas.openxmlformats.org/spreadsheetml/2006/main" count="236" uniqueCount="117">
  <si>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</si>
  <si>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</si>
  <si>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</si>
  <si>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</si>
  <si>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</si>
  <si>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</si>
  <si>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</si>
  <si>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</si>
  <si>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</si>
  <si>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</si>
  <si>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</si>
  <si>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</si>
  <si>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</si>
  <si>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</si>
  <si>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</si>
  <si>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</si>
  <si>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</si>
  <si>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</si>
  <si>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</si>
  <si>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</si>
  <si>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</si>
  <si>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</si>
  <si>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</si>
  <si>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</si>
  <si>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</si>
  <si>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</si>
  <si>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</si>
  <si>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</si>
  <si>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</si>
  <si>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</si>
  <si>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</si>
  <si>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</si>
  <si>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</si>
  <si>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</si>
  <si>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</si>
  <si>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</si>
  <si>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</si>
  <si>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</si>
  <si>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</si>
  <si>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</si>
  <si>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</si>
  <si>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</si>
  <si>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</si>
  <si>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</si>
  <si>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</si>
  <si>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</si>
  <si>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</si>
  <si>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</si>
  <si>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</si>
  <si>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</si>
  <si>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</si>
  <si>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</si>
  <si>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</si>
  <si>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</si>
  <si>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</si>
  <si>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</si>
  <si>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</si>
  <si>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</si>
  <si>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</si>
  <si>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</si>
  <si>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</si>
  <si>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</si>
  <si>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</si>
  <si>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</si>
  <si>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</si>
  <si>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</si>
  <si>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</si>
  <si>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</si>
  <si>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</si>
  <si>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</si>
  <si>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</si>
  <si>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</si>
  <si>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</si>
  <si>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</si>
  <si>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</si>
  <si>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</si>
  <si>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</si>
  <si>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</si>
  <si>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</si>
  <si>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</si>
  <si>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</si>
  <si>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</si>
  <si>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</si>
  <si>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</si>
  <si>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</si>
  <si>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</si>
  <si>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</si>
  <si>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</si>
  <si>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</si>
  <si>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</si>
  <si>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</si>
  <si>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</si>
  <si>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</si>
  <si>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</si>
  <si>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</si>
  <si>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</si>
  <si>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</si>
  <si>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</si>
  <si>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</si>
  <si>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</si>
  <si>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</si>
  <si>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</si>
  <si>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</si>
  <si>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</si>
  <si>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</si>
  <si>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</si>
  <si>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</si>
  <si>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</si>
  <si>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</si>
  <si>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</si>
  <si>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</si>
  <si>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</si>
  <si>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</si>
  <si>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</si>
  <si>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①経常収支比率は、100％を上回っていますが、収益には一般会計からの繰入金が含まれているため、引き続き経営改善に努める必要があります。
　③流動比率は100％を上回っていますが、引き続き企業債残高に留意し、事業の実施に努めます。
　④企業債残高対事業規模比率は、地理的要因などにより、建設事業費が嵩んだことや、資本費平準化債を可能限度額まで起債していることなどが原因で、平均を上回っていると考えられます。
　⑤経費回収率はほぼ100％で、使用料で賄うべき経費は概ね使用料で賄うことができています。
　⑥汚水処理原価は、全国平均を下回る値となっていますが、現在も未整備区域の整備を進めていることから、今後は高くなることが見込まれます。
　⑦施設利用率は、公共下水道でまとめて計上しているため、数値がありません。
　⑧水洗化率は、現在整備が進行中で、普及人口が増加しているため、早期の改善は難しい状況ですが、引き続き下水道未接続世帯への啓発活動に取り組むことで改善を図り、使用料収入の確保に努めます。
　ただし、これらの経営指標は、浄化センターの建設や改築更新費を、全て公共下水道に計上しているため、見かけ上経営の健全性がより高い数値となっている点に留意が必要です。</t>
    <phoneticPr fontId="4"/>
  </si>
  <si>
    <t>　①減価償却率については、事業開始が、他の団体に比べ遅かったことから、低い数値になっています。
　②管渠老朽化率は、法定耐用年数を経過した管渠がないため、0％となっています。
　③管渠改善率は、先に述べたように耐用年数を経過した管渠がなく、令和４年度は更新・老朽化対策を行わなかったため、0％となっています。
　今後は、下水道施設を一体的に捉えたストックマネジメント計画に基づき、計画的な改築更新を行うことで、更新投資の効率化と平準化に努めます。</t>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</si>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</sst>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F8-4B7A-9565-E394F2022D5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0.04</c:v>
                </c:pt>
                <c:pt idx="2">
                  <c:v>0.06</c:v>
                </c:pt>
                <c:pt idx="3">
                  <c:v>0.27</c:v>
                </c:pt>
                <c:pt idx="4">
                  <c:v>0.22</c:v>
                </c:pt>
              </c:numCache>
            </c:numRef>
          </c:val>
          <c:smooth val="0"/>
          <c:extLst>
            <c:ext xmlns:c16="http://schemas.microsoft.com/office/drawing/2014/chart" uri="{C3380CC4-5D6E-409C-BE32-E72D297353CC}">
              <c16:uniqueId val="{00000001-04F8-4B7A-9565-E394F2022D5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3D-43B1-AF14-F8E2E59A95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45.68</c:v>
                </c:pt>
                <c:pt idx="2">
                  <c:v>45.87</c:v>
                </c:pt>
                <c:pt idx="3">
                  <c:v>44.24</c:v>
                </c:pt>
                <c:pt idx="4">
                  <c:v>45.3</c:v>
                </c:pt>
              </c:numCache>
            </c:numRef>
          </c:val>
          <c:smooth val="0"/>
          <c:extLst>
            <c:ext xmlns:c16="http://schemas.microsoft.com/office/drawing/2014/chart" uri="{C3380CC4-5D6E-409C-BE32-E72D297353CC}">
              <c16:uniqueId val="{00000001-203D-43B1-AF14-F8E2E59A95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79.23</c:v>
                </c:pt>
                <c:pt idx="1">
                  <c:v>77.900000000000006</c:v>
                </c:pt>
                <c:pt idx="2">
                  <c:v>78.28</c:v>
                </c:pt>
                <c:pt idx="3">
                  <c:v>77.989999999999995</c:v>
                </c:pt>
                <c:pt idx="4">
                  <c:v>78.400000000000006</c:v>
                </c:pt>
              </c:numCache>
            </c:numRef>
          </c:val>
          <c:extLst>
            <c:ext xmlns:c16="http://schemas.microsoft.com/office/drawing/2014/chart" uri="{C3380CC4-5D6E-409C-BE32-E72D297353CC}">
              <c16:uniqueId val="{00000000-8CC6-4E23-A826-94481F6732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87.96</c:v>
                </c:pt>
                <c:pt idx="2">
                  <c:v>87.65</c:v>
                </c:pt>
                <c:pt idx="3">
                  <c:v>88.15</c:v>
                </c:pt>
                <c:pt idx="4">
                  <c:v>88.37</c:v>
                </c:pt>
              </c:numCache>
            </c:numRef>
          </c:val>
          <c:smooth val="0"/>
          <c:extLst>
            <c:ext xmlns:c16="http://schemas.microsoft.com/office/drawing/2014/chart" uri="{C3380CC4-5D6E-409C-BE32-E72D297353CC}">
              <c16:uniqueId val="{00000001-8CC6-4E23-A826-94481F6732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118.35</c:v>
                </c:pt>
                <c:pt idx="1">
                  <c:v>122.45</c:v>
                </c:pt>
                <c:pt idx="2">
                  <c:v>109.4</c:v>
                </c:pt>
                <c:pt idx="3">
                  <c:v>109.64</c:v>
                </c:pt>
                <c:pt idx="4">
                  <c:v>109.24</c:v>
                </c:pt>
              </c:numCache>
            </c:numRef>
          </c:val>
          <c:extLst>
            <c:ext xmlns:c16="http://schemas.microsoft.com/office/drawing/2014/chart" uri="{C3380CC4-5D6E-409C-BE32-E72D297353CC}">
              <c16:uniqueId val="{00000000-EF7F-4A46-9FF1-60E39359886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103.34</c:v>
                </c:pt>
                <c:pt idx="2">
                  <c:v>102.7</c:v>
                </c:pt>
                <c:pt idx="3">
                  <c:v>104.11</c:v>
                </c:pt>
                <c:pt idx="4">
                  <c:v>101.98</c:v>
                </c:pt>
              </c:numCache>
            </c:numRef>
          </c:val>
          <c:smooth val="0"/>
          <c:extLst>
            <c:ext xmlns:c16="http://schemas.microsoft.com/office/drawing/2014/chart" uri="{C3380CC4-5D6E-409C-BE32-E72D297353CC}">
              <c16:uniqueId val="{00000001-EF7F-4A46-9FF1-60E39359886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2.25</c:v>
                </c:pt>
                <c:pt idx="1">
                  <c:v>4.28</c:v>
                </c:pt>
                <c:pt idx="2">
                  <c:v>6.11</c:v>
                </c:pt>
                <c:pt idx="3">
                  <c:v>7.9</c:v>
                </c:pt>
                <c:pt idx="4">
                  <c:v>9.8000000000000007</c:v>
                </c:pt>
              </c:numCache>
            </c:numRef>
          </c:val>
          <c:extLst>
            <c:ext xmlns:c16="http://schemas.microsoft.com/office/drawing/2014/chart" uri="{C3380CC4-5D6E-409C-BE32-E72D297353CC}">
              <c16:uniqueId val="{00000000-80F8-480A-8719-003E089539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27.82</c:v>
                </c:pt>
                <c:pt idx="2">
                  <c:v>29.24</c:v>
                </c:pt>
                <c:pt idx="3">
                  <c:v>31.73</c:v>
                </c:pt>
                <c:pt idx="4">
                  <c:v>32.57</c:v>
                </c:pt>
              </c:numCache>
            </c:numRef>
          </c:val>
          <c:smooth val="0"/>
          <c:extLst>
            <c:ext xmlns:c16="http://schemas.microsoft.com/office/drawing/2014/chart" uri="{C3380CC4-5D6E-409C-BE32-E72D297353CC}">
              <c16:uniqueId val="{00000001-80F8-480A-8719-003E089539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20-4FE9-8AF2-A4A3725D39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0.01</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8720-4FE9-8AF2-A4A3725D39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D7-4B11-85B2-209B3BF196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29.74</c:v>
                </c:pt>
                <c:pt idx="2">
                  <c:v>48.2</c:v>
                </c:pt>
                <c:pt idx="3">
                  <c:v>46.91</c:v>
                </c:pt>
                <c:pt idx="4">
                  <c:v>52.27</c:v>
                </c:pt>
              </c:numCache>
            </c:numRef>
          </c:val>
          <c:smooth val="0"/>
          <c:extLst>
            <c:ext xmlns:c16="http://schemas.microsoft.com/office/drawing/2014/chart" uri="{C3380CC4-5D6E-409C-BE32-E72D297353CC}">
              <c16:uniqueId val="{00000001-05D7-4B11-85B2-209B3BF196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64.239999999999995</c:v>
                </c:pt>
                <c:pt idx="1">
                  <c:v>118.8</c:v>
                </c:pt>
                <c:pt idx="2">
                  <c:v>143.03</c:v>
                </c:pt>
                <c:pt idx="3">
                  <c:v>113.37</c:v>
                </c:pt>
                <c:pt idx="4">
                  <c:v>149.07</c:v>
                </c:pt>
              </c:numCache>
            </c:numRef>
          </c:val>
          <c:extLst>
            <c:ext xmlns:c16="http://schemas.microsoft.com/office/drawing/2014/chart" uri="{C3380CC4-5D6E-409C-BE32-E72D297353CC}">
              <c16:uniqueId val="{00000000-6453-4A19-8EF0-B35E0206ED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53.44</c:v>
                </c:pt>
                <c:pt idx="2">
                  <c:v>46.85</c:v>
                </c:pt>
                <c:pt idx="3">
                  <c:v>44.35</c:v>
                </c:pt>
                <c:pt idx="4">
                  <c:v>41.51</c:v>
                </c:pt>
              </c:numCache>
            </c:numRef>
          </c:val>
          <c:smooth val="0"/>
          <c:extLst>
            <c:ext xmlns:c16="http://schemas.microsoft.com/office/drawing/2014/chart" uri="{C3380CC4-5D6E-409C-BE32-E72D297353CC}">
              <c16:uniqueId val="{00000001-6453-4A19-8EF0-B35E0206ED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1348</c:v>
                </c:pt>
                <c:pt idx="1">
                  <c:v>1498.53</c:v>
                </c:pt>
                <c:pt idx="2">
                  <c:v>1487.94</c:v>
                </c:pt>
                <c:pt idx="3">
                  <c:v>1500.16</c:v>
                </c:pt>
                <c:pt idx="4">
                  <c:v>1429.8</c:v>
                </c:pt>
              </c:numCache>
            </c:numRef>
          </c:val>
          <c:extLst>
            <c:ext xmlns:c16="http://schemas.microsoft.com/office/drawing/2014/chart" uri="{C3380CC4-5D6E-409C-BE32-E72D297353CC}">
              <c16:uniqueId val="{00000000-CAAC-4EB8-8F88-40D1DB94D8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CAAC-4EB8-8F88-40D1DB94D8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99.9</c:v>
                </c:pt>
                <c:pt idx="1">
                  <c:v>100</c:v>
                </c:pt>
                <c:pt idx="2">
                  <c:v>100</c:v>
                </c:pt>
                <c:pt idx="3">
                  <c:v>100</c:v>
                </c:pt>
                <c:pt idx="4">
                  <c:v>100</c:v>
                </c:pt>
              </c:numCache>
            </c:numRef>
          </c:val>
          <c:extLst>
            <c:ext xmlns:c16="http://schemas.microsoft.com/office/drawing/2014/chart" uri="{C3380CC4-5D6E-409C-BE32-E72D297353CC}">
              <c16:uniqueId val="{00000000-12F2-4B6D-9E1D-34DE2810564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84.3</c:v>
                </c:pt>
                <c:pt idx="2">
                  <c:v>82.88</c:v>
                </c:pt>
                <c:pt idx="3">
                  <c:v>82.53</c:v>
                </c:pt>
                <c:pt idx="4">
                  <c:v>81.81</c:v>
                </c:pt>
              </c:numCache>
            </c:numRef>
          </c:val>
          <c:smooth val="0"/>
          <c:extLst>
            <c:ext xmlns:c16="http://schemas.microsoft.com/office/drawing/2014/chart" uri="{C3380CC4-5D6E-409C-BE32-E72D297353CC}">
              <c16:uniqueId val="{00000001-12F2-4B6D-9E1D-34DE2810564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190.57</c:v>
                </c:pt>
                <c:pt idx="1">
                  <c:v>176.85</c:v>
                </c:pt>
                <c:pt idx="2">
                  <c:v>177.39</c:v>
                </c:pt>
                <c:pt idx="3">
                  <c:v>176.3</c:v>
                </c:pt>
                <c:pt idx="4">
                  <c:v>176.7</c:v>
                </c:pt>
              </c:numCache>
            </c:numRef>
          </c:val>
          <c:extLst>
            <c:ext xmlns:c16="http://schemas.microsoft.com/office/drawing/2014/chart" uri="{C3380CC4-5D6E-409C-BE32-E72D297353CC}">
              <c16:uniqueId val="{00000000-1150-4FC9-8BD0-58070743A2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185.47</c:v>
                </c:pt>
                <c:pt idx="2">
                  <c:v>187.76</c:v>
                </c:pt>
                <c:pt idx="3">
                  <c:v>190.48</c:v>
                </c:pt>
                <c:pt idx="4">
                  <c:v>193.59</c:v>
                </c:pt>
              </c:numCache>
            </c:numRef>
          </c:val>
          <c:smooth val="0"/>
          <c:extLst>
            <c:ext xmlns:c16="http://schemas.microsoft.com/office/drawing/2014/chart" uri="{C3380CC4-5D6E-409C-BE32-E72D297353CC}">
              <c16:uniqueId val="{00000001-1150-4FC9-8BD0-58070743A2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3" zoomScale="75" zoomScaleNormal="75" workbookViewId="0">
      <selection activeCell="BK88" sqref="BK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滑川市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55">
        <f>データ!S6</f>
        <v>32878</v>
      </c>
      <c r="AM8" s="55"/>
      <c r="AN8" s="55"/>
      <c r="AO8" s="55"/>
      <c r="AP8" s="55"/>
      <c r="AQ8" s="55"/>
      <c r="AR8" s="55"/>
      <c r="AS8" s="55"/>
      <c r="AT8" s="54">
        <f>データ!T6</f>
        <v>54.62</v>
      </c>
      <c r="AU8" s="54"/>
      <c r="AV8" s="54"/>
      <c r="AW8" s="54"/>
      <c r="AX8" s="54"/>
      <c r="AY8" s="54"/>
      <c r="AZ8" s="54"/>
      <c r="BA8" s="54"/>
      <c r="BB8" s="54">
        <f>データ!U6</f>
        <v>601.94000000000005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47.27</v>
      </c>
      <c r="J10" s="54"/>
      <c r="K10" s="54"/>
      <c r="L10" s="54"/>
      <c r="M10" s="54"/>
      <c r="N10" s="54"/>
      <c r="O10" s="54"/>
      <c r="P10" s="54">
        <f>データ!P6</f>
        <v>43.38</v>
      </c>
      <c r="Q10" s="54"/>
      <c r="R10" s="54"/>
      <c r="S10" s="54"/>
      <c r="T10" s="54"/>
      <c r="U10" s="54"/>
      <c r="V10" s="54"/>
      <c r="W10" s="54">
        <f>データ!Q6</f>
        <v>88.66</v>
      </c>
      <c r="X10" s="54"/>
      <c r="Y10" s="54"/>
      <c r="Z10" s="54"/>
      <c r="AA10" s="54"/>
      <c r="AB10" s="54"/>
      <c r="AC10" s="54"/>
      <c r="AD10" s="55">
        <f>データ!R6</f>
        <v>3593</v>
      </c>
      <c r="AE10" s="55"/>
      <c r="AF10" s="55"/>
      <c r="AG10" s="55"/>
      <c r="AH10" s="55"/>
      <c r="AI10" s="55"/>
      <c r="AJ10" s="55"/>
      <c r="AK10" s="2"/>
      <c r="AL10" s="55">
        <f>データ!V6</f>
        <v>14256</v>
      </c>
      <c r="AM10" s="55"/>
      <c r="AN10" s="55"/>
      <c r="AO10" s="55"/>
      <c r="AP10" s="55"/>
      <c r="AQ10" s="55"/>
      <c r="AR10" s="55"/>
      <c r="AS10" s="55"/>
      <c r="AT10" s="54">
        <f>データ!W6</f>
        <v>5.22</v>
      </c>
      <c r="AU10" s="54"/>
      <c r="AV10" s="54"/>
      <c r="AW10" s="54"/>
      <c r="AX10" s="54"/>
      <c r="AY10" s="54"/>
      <c r="AZ10" s="54"/>
      <c r="BA10" s="54"/>
      <c r="BB10" s="54">
        <f>データ!X6</f>
        <v>2731.03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am1OjgYSGAv4TRI0oyFTqZkMNc9+qAvoq0rhOJ8bqI7ETRcQMwy9RczphzEfzuuc5aKqepP19Tzag5sVKt2ZSg==" saltValue="kwsI9aA+ucM5Ftnw9jVc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162060</v>
      </c>
      <c r="D6" s="19">
        <f t="shared" si="3"/>
        <v>46</v>
      </c>
      <c r="E6" s="19">
        <f t="shared" si="3"/>
        <v>17</v>
      </c>
      <c r="F6" s="19">
        <f t="shared" si="3"/>
        <v>4</v>
      </c>
      <c r="G6" s="19">
        <f t="shared" si="3"/>
        <v>0</v>
      </c>
      <c r="H6" s="19" t="str">
        <f t="shared" si="3"/>
        <v>富山県　滑川市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47.27</v>
      </c>
      <c r="P6" s="20">
        <f t="shared" si="3"/>
        <v>43.38</v>
      </c>
      <c r="Q6" s="20">
        <f t="shared" si="3"/>
        <v>88.66</v>
      </c>
      <c r="R6" s="20">
        <f t="shared" si="3"/>
        <v>3593</v>
      </c>
      <c r="S6" s="20">
        <f t="shared" si="3"/>
        <v>32878</v>
      </c>
      <c r="T6" s="20">
        <f t="shared" si="3"/>
        <v>54.62</v>
      </c>
      <c r="U6" s="20">
        <f t="shared" si="3"/>
        <v>601.94000000000005</v>
      </c>
      <c r="V6" s="20">
        <f t="shared" si="3"/>
        <v>14256</v>
      </c>
      <c r="W6" s="20">
        <f t="shared" si="3"/>
        <v>5.22</v>
      </c>
      <c r="X6" s="20">
        <f t="shared" si="3"/>
        <v>2731.03</v>
      </c>
      <c r="Y6" s="21">
        <f>IF(Y7="",NA(),Y7)</f>
        <v>118.35</v>
      </c>
      <c r="Z6" s="21">
        <f t="shared" ref="Z6:AH6" si="4">IF(Z7="",NA(),Z7)</f>
        <v>122.45</v>
      </c>
      <c r="AA6" s="21">
        <f t="shared" si="4"/>
        <v>109.4</v>
      </c>
      <c r="AB6" s="21">
        <f t="shared" si="4"/>
        <v>109.64</v>
      </c>
      <c r="AC6" s="21">
        <f t="shared" si="4"/>
        <v>109.24</v>
      </c>
      <c r="AD6" s="21">
        <f t="shared" si="4"/>
        <v>101.72</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29.74</v>
      </c>
      <c r="AQ6" s="21">
        <f t="shared" si="5"/>
        <v>48.2</v>
      </c>
      <c r="AR6" s="21">
        <f t="shared" si="5"/>
        <v>46.91</v>
      </c>
      <c r="AS6" s="21">
        <f t="shared" si="5"/>
        <v>52.27</v>
      </c>
      <c r="AT6" s="20" t="str">
        <f>IF(AT7="","",IF(AT7="-","【-】","【"&amp;SUBSTITUTE(TEXT(AT7,"#,##0.00"),"-","△")&amp;"】"))</f>
        <v>【65.93】</v>
      </c>
      <c r="AU6" s="21">
        <f>IF(AU7="",NA(),AU7)</f>
        <v>64.239999999999995</v>
      </c>
      <c r="AV6" s="21">
        <f t="shared" ref="AV6:BD6" si="6">IF(AV7="",NA(),AV7)</f>
        <v>118.8</v>
      </c>
      <c r="AW6" s="21">
        <f t="shared" si="6"/>
        <v>143.03</v>
      </c>
      <c r="AX6" s="21">
        <f t="shared" si="6"/>
        <v>113.37</v>
      </c>
      <c r="AY6" s="21">
        <f t="shared" si="6"/>
        <v>149.07</v>
      </c>
      <c r="AZ6" s="21">
        <f t="shared" si="6"/>
        <v>49.18</v>
      </c>
      <c r="BA6" s="21">
        <f t="shared" si="6"/>
        <v>53.44</v>
      </c>
      <c r="BB6" s="21">
        <f t="shared" si="6"/>
        <v>46.85</v>
      </c>
      <c r="BC6" s="21">
        <f t="shared" si="6"/>
        <v>44.35</v>
      </c>
      <c r="BD6" s="21">
        <f t="shared" si="6"/>
        <v>41.51</v>
      </c>
      <c r="BE6" s="20" t="str">
        <f>IF(BE7="","",IF(BE7="-","【-】","【"&amp;SUBSTITUTE(TEXT(BE7,"#,##0.00"),"-","△")&amp;"】"))</f>
        <v>【44.25】</v>
      </c>
      <c r="BF6" s="21">
        <f>IF(BF7="",NA(),BF7)</f>
        <v>1348</v>
      </c>
      <c r="BG6" s="21">
        <f t="shared" ref="BG6:BO6" si="7">IF(BG7="",NA(),BG7)</f>
        <v>1498.53</v>
      </c>
      <c r="BH6" s="21">
        <f t="shared" si="7"/>
        <v>1487.94</v>
      </c>
      <c r="BI6" s="21">
        <f t="shared" si="7"/>
        <v>1500.16</v>
      </c>
      <c r="BJ6" s="21">
        <f t="shared" si="7"/>
        <v>1429.8</v>
      </c>
      <c r="BK6" s="21">
        <f t="shared" si="7"/>
        <v>1194.1500000000001</v>
      </c>
      <c r="BL6" s="21">
        <f t="shared" si="7"/>
        <v>1267.3900000000001</v>
      </c>
      <c r="BM6" s="21">
        <f t="shared" si="7"/>
        <v>1268.6300000000001</v>
      </c>
      <c r="BN6" s="21">
        <f t="shared" si="7"/>
        <v>1283.69</v>
      </c>
      <c r="BO6" s="21">
        <f t="shared" si="7"/>
        <v>1160.22</v>
      </c>
      <c r="BP6" s="20" t="str">
        <f>IF(BP7="","",IF(BP7="-","【-】","【"&amp;SUBSTITUTE(TEXT(BP7,"#,##0.00"),"-","△")&amp;"】"))</f>
        <v>【1,182.11】</v>
      </c>
      <c r="BQ6" s="21">
        <f>IF(BQ7="",NA(),BQ7)</f>
        <v>99.9</v>
      </c>
      <c r="BR6" s="21">
        <f t="shared" ref="BR6:BZ6" si="8">IF(BR7="",NA(),BR7)</f>
        <v>100</v>
      </c>
      <c r="BS6" s="21">
        <f t="shared" si="8"/>
        <v>100</v>
      </c>
      <c r="BT6" s="21">
        <f t="shared" si="8"/>
        <v>100</v>
      </c>
      <c r="BU6" s="21">
        <f t="shared" si="8"/>
        <v>100</v>
      </c>
      <c r="BV6" s="21">
        <f t="shared" si="8"/>
        <v>72.260000000000005</v>
      </c>
      <c r="BW6" s="21">
        <f t="shared" si="8"/>
        <v>84.3</v>
      </c>
      <c r="BX6" s="21">
        <f t="shared" si="8"/>
        <v>82.88</v>
      </c>
      <c r="BY6" s="21">
        <f t="shared" si="8"/>
        <v>82.53</v>
      </c>
      <c r="BZ6" s="21">
        <f t="shared" si="8"/>
        <v>81.81</v>
      </c>
      <c r="CA6" s="20" t="str">
        <f>IF(CA7="","",IF(CA7="-","【-】","【"&amp;SUBSTITUTE(TEXT(CA7,"#,##0.00"),"-","△")&amp;"】"))</f>
        <v>【73.78】</v>
      </c>
      <c r="CB6" s="21">
        <f>IF(CB7="",NA(),CB7)</f>
        <v>190.57</v>
      </c>
      <c r="CC6" s="21">
        <f t="shared" ref="CC6:CK6" si="9">IF(CC7="",NA(),CC7)</f>
        <v>176.85</v>
      </c>
      <c r="CD6" s="21">
        <f t="shared" si="9"/>
        <v>177.39</v>
      </c>
      <c r="CE6" s="21">
        <f t="shared" si="9"/>
        <v>176.3</v>
      </c>
      <c r="CF6" s="21">
        <f t="shared" si="9"/>
        <v>176.7</v>
      </c>
      <c r="CG6" s="21">
        <f t="shared" si="9"/>
        <v>230.02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45.68</v>
      </c>
      <c r="CT6" s="21">
        <f t="shared" si="10"/>
        <v>45.87</v>
      </c>
      <c r="CU6" s="21">
        <f t="shared" si="10"/>
        <v>44.24</v>
      </c>
      <c r="CV6" s="21">
        <f t="shared" si="10"/>
        <v>45.3</v>
      </c>
      <c r="CW6" s="20" t="str">
        <f>IF(CW7="","",IF(CW7="-","【-】","【"&amp;SUBSTITUTE(TEXT(CW7,"#,##0.00"),"-","△")&amp;"】"))</f>
        <v>【42.22】</v>
      </c>
      <c r="CX6" s="21">
        <f>IF(CX7="",NA(),CX7)</f>
        <v>79.23</v>
      </c>
      <c r="CY6" s="21">
        <f t="shared" ref="CY6:DG6" si="11">IF(CY7="",NA(),CY7)</f>
        <v>77.900000000000006</v>
      </c>
      <c r="CZ6" s="21">
        <f t="shared" si="11"/>
        <v>78.28</v>
      </c>
      <c r="DA6" s="21">
        <f t="shared" si="11"/>
        <v>77.989999999999995</v>
      </c>
      <c r="DB6" s="21">
        <f t="shared" si="11"/>
        <v>78.400000000000006</v>
      </c>
      <c r="DC6" s="21">
        <f t="shared" si="11"/>
        <v>83.32</v>
      </c>
      <c r="DD6" s="21">
        <f t="shared" si="11"/>
        <v>87.96</v>
      </c>
      <c r="DE6" s="21">
        <f t="shared" si="11"/>
        <v>87.65</v>
      </c>
      <c r="DF6" s="21">
        <f t="shared" si="11"/>
        <v>88.15</v>
      </c>
      <c r="DG6" s="21">
        <f t="shared" si="11"/>
        <v>88.37</v>
      </c>
      <c r="DH6" s="20" t="str">
        <f>IF(DH7="","",IF(DH7="-","【-】","【"&amp;SUBSTITUTE(TEXT(DH7,"#,##0.00"),"-","△")&amp;"】"))</f>
        <v>【85.67】</v>
      </c>
      <c r="DI6" s="21">
        <f>IF(DI7="",NA(),DI7)</f>
        <v>2.25</v>
      </c>
      <c r="DJ6" s="21">
        <f t="shared" ref="DJ6:DR6" si="12">IF(DJ7="",NA(),DJ7)</f>
        <v>4.28</v>
      </c>
      <c r="DK6" s="21">
        <f t="shared" si="12"/>
        <v>6.11</v>
      </c>
      <c r="DL6" s="21">
        <f t="shared" si="12"/>
        <v>7.9</v>
      </c>
      <c r="DM6" s="21">
        <f t="shared" si="12"/>
        <v>9.8000000000000007</v>
      </c>
      <c r="DN6" s="21">
        <f t="shared" si="12"/>
        <v>24.68</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0">
        <f t="shared" si="13"/>
        <v>0</v>
      </c>
      <c r="EA6" s="20">
        <f t="shared" si="13"/>
        <v>0</v>
      </c>
      <c r="EB6" s="20">
        <f t="shared" si="13"/>
        <v>0</v>
      </c>
      <c r="EC6" s="21">
        <f t="shared" si="13"/>
        <v>0.04</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162060</v>
      </c>
      <c r="D7" s="23">
        <v>46</v>
      </c>
      <c r="E7" s="23">
        <v>17</v>
      </c>
      <c r="F7" s="23">
        <v>4</v>
      </c>
      <c r="G7" s="23">
        <v>0</v>
      </c>
      <c r="H7" s="23" t="s">
        <v>96</v>
      </c>
      <c r="I7" s="23" t="s">
        <v>97</v>
      </c>
      <c r="J7" s="23" t="s">
        <v>98</v>
      </c>
      <c r="K7" s="23" t="s">
        <v>99</v>
      </c>
      <c r="L7" s="23" t="s">
        <v>100</v>
      </c>
      <c r="M7" s="23" t="s">
        <v>101</v>
      </c>
      <c r="N7" s="24" t="s">
        <v>102</v>
      </c>
      <c r="O7" s="24">
        <v>47.27</v>
      </c>
      <c r="P7" s="24">
        <v>43.38</v>
      </c>
      <c r="Q7" s="24">
        <v>88.66</v>
      </c>
      <c r="R7" s="24">
        <v>3593</v>
      </c>
      <c r="S7" s="24">
        <v>32878</v>
      </c>
      <c r="T7" s="24">
        <v>54.62</v>
      </c>
      <c r="U7" s="24">
        <v>601.94000000000005</v>
      </c>
      <c r="V7" s="24">
        <v>14256</v>
      </c>
      <c r="W7" s="24">
        <v>5.22</v>
      </c>
      <c r="X7" s="24">
        <v>2731.03</v>
      </c>
      <c r="Y7" s="24">
        <v>118.35</v>
      </c>
      <c r="Z7" s="24">
        <v>122.45</v>
      </c>
      <c r="AA7" s="24">
        <v>109.4</v>
      </c>
      <c r="AB7" s="24">
        <v>109.64</v>
      </c>
      <c r="AC7" s="24">
        <v>109.24</v>
      </c>
      <c r="AD7" s="24">
        <v>101.72</v>
      </c>
      <c r="AE7" s="24">
        <v>103.34</v>
      </c>
      <c r="AF7" s="24">
        <v>102.7</v>
      </c>
      <c r="AG7" s="24">
        <v>104.11</v>
      </c>
      <c r="AH7" s="24">
        <v>101.98</v>
      </c>
      <c r="AI7" s="24">
        <v>104.54</v>
      </c>
      <c r="AJ7" s="24">
        <v>0</v>
      </c>
      <c r="AK7" s="24">
        <v>0</v>
      </c>
      <c r="AL7" s="24">
        <v>0</v>
      </c>
      <c r="AM7" s="24">
        <v>0</v>
      </c>
      <c r="AN7" s="24">
        <v>0</v>
      </c>
      <c r="AO7" s="24">
        <v>112.88</v>
      </c>
      <c r="AP7" s="24">
        <v>29.74</v>
      </c>
      <c r="AQ7" s="24">
        <v>48.2</v>
      </c>
      <c r="AR7" s="24">
        <v>46.91</v>
      </c>
      <c r="AS7" s="24">
        <v>52.27</v>
      </c>
      <c r="AT7" s="24">
        <v>65.930000000000007</v>
      </c>
      <c r="AU7" s="24">
        <v>64.239999999999995</v>
      </c>
      <c r="AV7" s="24">
        <v>118.8</v>
      </c>
      <c r="AW7" s="24">
        <v>143.03</v>
      </c>
      <c r="AX7" s="24">
        <v>113.37</v>
      </c>
      <c r="AY7" s="24">
        <v>149.07</v>
      </c>
      <c r="AZ7" s="24">
        <v>49.18</v>
      </c>
      <c r="BA7" s="24">
        <v>53.44</v>
      </c>
      <c r="BB7" s="24">
        <v>46.85</v>
      </c>
      <c r="BC7" s="24">
        <v>44.35</v>
      </c>
      <c r="BD7" s="24">
        <v>41.51</v>
      </c>
      <c r="BE7" s="24">
        <v>44.25</v>
      </c>
      <c r="BF7" s="24">
        <v>1348</v>
      </c>
      <c r="BG7" s="24">
        <v>1498.53</v>
      </c>
      <c r="BH7" s="24">
        <v>1487.94</v>
      </c>
      <c r="BI7" s="24">
        <v>1500.16</v>
      </c>
      <c r="BJ7" s="24">
        <v>1429.8</v>
      </c>
      <c r="BK7" s="24">
        <v>1194.1500000000001</v>
      </c>
      <c r="BL7" s="24">
        <v>1267.3900000000001</v>
      </c>
      <c r="BM7" s="24">
        <v>1268.6300000000001</v>
      </c>
      <c r="BN7" s="24">
        <v>1283.69</v>
      </c>
      <c r="BO7" s="24">
        <v>1160.22</v>
      </c>
      <c r="BP7" s="24">
        <v>1182.1099999999999</v>
      </c>
      <c r="BQ7" s="24">
        <v>99.9</v>
      </c>
      <c r="BR7" s="24">
        <v>100</v>
      </c>
      <c r="BS7" s="24">
        <v>100</v>
      </c>
      <c r="BT7" s="24">
        <v>100</v>
      </c>
      <c r="BU7" s="24">
        <v>100</v>
      </c>
      <c r="BV7" s="24">
        <v>72.260000000000005</v>
      </c>
      <c r="BW7" s="24">
        <v>84.3</v>
      </c>
      <c r="BX7" s="24">
        <v>82.88</v>
      </c>
      <c r="BY7" s="24">
        <v>82.53</v>
      </c>
      <c r="BZ7" s="24">
        <v>81.81</v>
      </c>
      <c r="CA7" s="24">
        <v>73.78</v>
      </c>
      <c r="CB7" s="24">
        <v>190.57</v>
      </c>
      <c r="CC7" s="24">
        <v>176.85</v>
      </c>
      <c r="CD7" s="24">
        <v>177.39</v>
      </c>
      <c r="CE7" s="24">
        <v>176.3</v>
      </c>
      <c r="CF7" s="24">
        <v>176.7</v>
      </c>
      <c r="CG7" s="24">
        <v>230.02</v>
      </c>
      <c r="CH7" s="24">
        <v>185.47</v>
      </c>
      <c r="CI7" s="24">
        <v>187.76</v>
      </c>
      <c r="CJ7" s="24">
        <v>190.48</v>
      </c>
      <c r="CK7" s="24">
        <v>193.59</v>
      </c>
      <c r="CL7" s="24">
        <v>220.62</v>
      </c>
      <c r="CM7" s="24" t="s">
        <v>102</v>
      </c>
      <c r="CN7" s="24" t="s">
        <v>102</v>
      </c>
      <c r="CO7" s="24" t="s">
        <v>102</v>
      </c>
      <c r="CP7" s="24" t="s">
        <v>102</v>
      </c>
      <c r="CQ7" s="24" t="s">
        <v>102</v>
      </c>
      <c r="CR7" s="24">
        <v>42.56</v>
      </c>
      <c r="CS7" s="24">
        <v>45.68</v>
      </c>
      <c r="CT7" s="24">
        <v>45.87</v>
      </c>
      <c r="CU7" s="24">
        <v>44.24</v>
      </c>
      <c r="CV7" s="24">
        <v>45.3</v>
      </c>
      <c r="CW7" s="24">
        <v>42.22</v>
      </c>
      <c r="CX7" s="24">
        <v>79.23</v>
      </c>
      <c r="CY7" s="24">
        <v>77.900000000000006</v>
      </c>
      <c r="CZ7" s="24">
        <v>78.28</v>
      </c>
      <c r="DA7" s="24">
        <v>77.989999999999995</v>
      </c>
      <c r="DB7" s="24">
        <v>78.400000000000006</v>
      </c>
      <c r="DC7" s="24">
        <v>83.32</v>
      </c>
      <c r="DD7" s="24">
        <v>87.96</v>
      </c>
      <c r="DE7" s="24">
        <v>87.65</v>
      </c>
      <c r="DF7" s="24">
        <v>88.15</v>
      </c>
      <c r="DG7" s="24">
        <v>88.37</v>
      </c>
      <c r="DH7" s="24">
        <v>85.67</v>
      </c>
      <c r="DI7" s="24">
        <v>2.25</v>
      </c>
      <c r="DJ7" s="24">
        <v>4.28</v>
      </c>
      <c r="DK7" s="24">
        <v>6.11</v>
      </c>
      <c r="DL7" s="24">
        <v>7.9</v>
      </c>
      <c r="DM7" s="24">
        <v>9.8000000000000007</v>
      </c>
      <c r="DN7" s="24">
        <v>24.68</v>
      </c>
      <c r="DO7" s="24">
        <v>27.82</v>
      </c>
      <c r="DP7" s="24">
        <v>29.24</v>
      </c>
      <c r="DQ7" s="24">
        <v>31.73</v>
      </c>
      <c r="DR7" s="24">
        <v>32.57</v>
      </c>
      <c r="DS7" s="24">
        <v>28</v>
      </c>
      <c r="DT7" s="24">
        <v>0</v>
      </c>
      <c r="DU7" s="24">
        <v>0</v>
      </c>
      <c r="DV7" s="24">
        <v>0</v>
      </c>
      <c r="DW7" s="24">
        <v>0</v>
      </c>
      <c r="DX7" s="24">
        <v>0</v>
      </c>
      <c r="DY7" s="24">
        <v>0.01</v>
      </c>
      <c r="DZ7" s="24">
        <v>0</v>
      </c>
      <c r="EA7" s="24">
        <v>0</v>
      </c>
      <c r="EB7" s="24">
        <v>0</v>
      </c>
      <c r="EC7" s="24">
        <v>0.04</v>
      </c>
      <c r="ED7" s="24">
        <v>0.03</v>
      </c>
      <c r="EE7" s="24">
        <v>0</v>
      </c>
      <c r="EF7" s="24">
        <v>0</v>
      </c>
      <c r="EG7" s="24">
        <v>0</v>
      </c>
      <c r="EH7" s="24">
        <v>0</v>
      </c>
      <c r="EI7" s="24">
        <v>0</v>
      </c>
      <c r="EJ7" s="24">
        <v>0.13</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上下水道課LG系ユーザー10</cp:lastModifiedBy>
  <dcterms:created xsi:type="dcterms:W3CDTF">2023-12-12T00:55:19Z</dcterms:created>
  <dcterms:modified xsi:type="dcterms:W3CDTF">2024-01-23T01:54:25Z</dcterms:modified>
  <cp:category/>
</cp:coreProperties>
</file>