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6wsussv\OAWORK\上下水道課\下水道\料金担当\高木\県照会等\R05\R601経営比較分析比較表\"/>
    </mc:Choice>
  </mc:AlternateContent>
  <xr:revisionPtr revIDLastSave="0" documentId="8_{4C230B82-1CD5-48CF-8C1A-E430685DD15C}" xr6:coauthVersionLast="36" xr6:coauthVersionMax="36" xr10:uidLastSave="{00000000-0000-0000-0000-000000000000}"/>
  <workbookProtection workbookAlgorithmName="SHA-512" workbookHashValue="NvGJmPvllSwERvw0MdTy+mivMs/Zc/hzQOdbb5fgzsUqFyRkbsw/Fdq3t48l1KQNNelNHoeZZe0noqWBAajiiw==" workbookSaltValue="aU7iSukuNMMySbfVzBqw1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W10" i="4"/>
  <c r="BB8" i="4"/>
  <c r="AL8" i="4"/>
  <c r="I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<sst xmlns="http://schemas.openxmlformats.org/spreadsheetml/2006/main" count="231" uniqueCount="117">
  <si>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</si>
  <si>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</si>
  <si>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</si>
  <si>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</si>
  <si>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</si>
  <si>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</si>
  <si>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</si>
  <si>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</si>
  <si>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</si>
  <si>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</si>
  <si>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</si>
  <si>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</si>
  <si>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</si>
  <si>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</si>
  <si>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</si>
  <si>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</si>
  <si>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</si>
  <si>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</si>
  <si>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</si>
  <si>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</si>
  <si>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</si>
  <si>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</si>
  <si>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</si>
  <si>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</si>
  <si>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</si>
  <si>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</si>
  <si>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</si>
  <si>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</si>
  <si>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</si>
  <si>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</si>
  <si>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</si>
  <si>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</si>
  <si>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</si>
  <si>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</si>
  <si>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</si>
  <si>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</si>
  <si>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</si>
  <si>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</si>
  <si>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</si>
  <si>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</si>
  <si>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</si>
  <si>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</si>
  <si>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</si>
  <si>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</si>
  <si>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</si>
  <si>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</si>
  <si>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</si>
  <si>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</si>
  <si>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</si>
  <si>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</si>
  <si>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</si>
  <si>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</si>
  <si>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</si>
  <si>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</si>
  <si>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</si>
  <si>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</si>
  <si>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</si>
  <si>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</si>
  <si>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</si>
  <si>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</si>
  <si>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</si>
  <si>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</si>
  <si>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</si>
  <si>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</si>
  <si>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</si>
  <si>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</si>
  <si>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</si>
  <si>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</si>
  <si>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</si>
  <si>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</si>
  <si>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</si>
  <si>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</si>
  <si>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</si>
  <si>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</si>
  <si>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</si>
  <si>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</si>
  <si>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</si>
  <si>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</si>
  <si>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</si>
  <si>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</si>
  <si>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</si>
  <si>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</si>
  <si>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</si>
  <si>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</si>
  <si>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</si>
  <si>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</si>
  <si>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</si>
  <si>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</si>
  <si>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</si>
  <si>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</si>
  <si>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</si>
  <si>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</si>
  <si>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</si>
  <si>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</si>
  <si>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</si>
  <si>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</si>
  <si>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</si>
  <si>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</si>
  <si>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</si>
  <si>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</si>
  <si>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</si>
  <si>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</si>
  <si>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</si>
  <si>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</si>
  <si>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</si>
  <si>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</si>
  <si>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</si>
  <si>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</si>
  <si>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</si>
  <si>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</si>
  <si>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</si>
  <si>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</si>
  <si>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</si>
  <si>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</si>
  <si>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①経常収支比率は、100％を上回っていますが、収益には一般会計からの繰入金が含まれているため、引き続き経営改善に努める必要があります。
　③流動比率は、100％を下回り、流動負債の大部分を建設改良に充当した企業債が占めていることから、企業債残高に留意し、事業を実施します。
　④企業債残高対事業規模比率は、地理的要因などにより、建設事業費が嵩んだことや、資本費平準化債を可能限度額まで起債していることなどが原因で、平均を上回っていると考えられます。
　⑤経費回収率は、使用料で賄うべき経費は使用料で賄うことができています。
　⑥汚水処理原価は、全国平均よりも低い値となっていますが、今後は、施設の老朽化が進み、更新投資が増加するため、高くなることが見込まれます。
　⑦施設利用率は、平均より若干高く、施設規模は適正であると考えられます。
　⑧水洗化率は、引き続き下水道未接続世帯への啓発活動に取り組むことで改善を図り、使用料収入の確保に努めます。</t>
    <rPh sb="347" eb="349">
      <t>ジャッカン</t>
    </rPh>
    <phoneticPr fontId="4"/>
  </si>
  <si>
    <t>農業集落排水施設の整備は完了しており、今後は老朽化対策として、施設の機能維持と公共下水道への接続を実施します。
　また、人口減少等により有収水量の大幅な増加は見込めない一方、企業債の償還金は引き続き多額であることに加え、施設の老朽化に伴う更新投資等が増加することが見込まれることから、今後も厳しい経営状況が続き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
　　　　　　　　　　　R03年３月改定済</t>
    <rPh sb="36" eb="38">
      <t>イジ</t>
    </rPh>
    <phoneticPr fontId="4"/>
  </si>
  <si>
    <t>　事業開始はH５年で、令和４年度末で30年が経過し、施設の老朽化が進んでいますが、このうち早月川東部地区浄化センターについては、施設を廃止し、公共下水道への接続を行いました。残る東加積地区浄化センター、管渠ともに更新・老朽化対策は行っていません。
　①減価償却率は、事業開始が他の団体に比べ、遅かったことから、低い数値となっています。
　②管渠老朽化率は、法定耐用年数を経過した管渠がないため、0％となっています。
　③管渠改善率は、先に述べたように耐用年数を経過した管渠がなく、令和４年度は更新・老朽化対策を行わなかったため、0％となっています。
　今後は、東加積地区浄化センターの機能を維持しつつ、将来的には公共下水道への接続を実施し、処理施設の統合化を図ることで、設備投資の平準化と効率化に努めます。</t>
    <rPh sb="45" eb="47">
      <t>ハヤツキ</t>
    </rPh>
    <rPh sb="47" eb="48">
      <t>カワ</t>
    </rPh>
    <rPh sb="48" eb="50">
      <t>トウブ</t>
    </rPh>
    <rPh sb="50" eb="52">
      <t>チク</t>
    </rPh>
    <rPh sb="52" eb="54">
      <t>ジョウカ</t>
    </rPh>
    <rPh sb="64" eb="66">
      <t>シセツ</t>
    </rPh>
    <rPh sb="67" eb="69">
      <t>ハイシ</t>
    </rPh>
    <rPh sb="71" eb="73">
      <t>コウキョウ</t>
    </rPh>
    <rPh sb="73" eb="76">
      <t>ゲスイドウ</t>
    </rPh>
    <rPh sb="78" eb="80">
      <t>セツゾク</t>
    </rPh>
    <rPh sb="81" eb="82">
      <t>オコナ</t>
    </rPh>
    <rPh sb="87" eb="88">
      <t>ノコ</t>
    </rPh>
    <rPh sb="89" eb="90">
      <t>ヒガシ</t>
    </rPh>
    <rPh sb="90" eb="91">
      <t>クワ</t>
    </rPh>
    <rPh sb="91" eb="92">
      <t>セキ</t>
    </rPh>
    <rPh sb="92" eb="94">
      <t>チク</t>
    </rPh>
    <rPh sb="94" eb="96">
      <t>ジョウカ</t>
    </rPh>
    <rPh sb="280" eb="281">
      <t>ヒガシ</t>
    </rPh>
    <rPh sb="281" eb="282">
      <t>クワ</t>
    </rPh>
    <rPh sb="282" eb="283">
      <t>セキ</t>
    </rPh>
    <rPh sb="283" eb="285">
      <t>チク</t>
    </rPh>
    <rPh sb="285" eb="287">
      <t>ジョウカ</t>
    </rPh>
    <rPh sb="292" eb="294">
      <t>キノウ</t>
    </rPh>
    <rPh sb="295" eb="297">
      <t>イジ</t>
    </rPh>
    <rPh sb="301" eb="304">
      <t>ショウライテキ</t>
    </rPh>
    <rPh sb="320" eb="324">
      <t>ショリシセツ</t>
    </rPh>
    <rPh sb="325" eb="328">
      <t>トウゴウカ</t>
    </rPh>
    <rPh sb="329" eb="330">
      <t>ハカ</t>
    </rPh>
    <rPh sb="335" eb="337">
      <t>セツビ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</si>
</sst>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CA-4B35-89F7-1B1FDB4C11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ECA-4B35-89F7-1B1FDB4C11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75.8</c:v>
                </c:pt>
                <c:pt idx="1">
                  <c:v>75.069999999999993</c:v>
                </c:pt>
                <c:pt idx="2">
                  <c:v>76.38</c:v>
                </c:pt>
                <c:pt idx="3">
                  <c:v>78.430000000000007</c:v>
                </c:pt>
                <c:pt idx="4">
                  <c:v>55.54</c:v>
                </c:pt>
              </c:numCache>
            </c:numRef>
          </c:val>
          <c:extLst>
            <c:ext xmlns:c16="http://schemas.microsoft.com/office/drawing/2014/chart" uri="{C3380CC4-5D6E-409C-BE32-E72D297353CC}">
              <c16:uniqueId val="{00000000-7E73-44C7-871A-44BD89D9CD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E73-44C7-871A-44BD89D9CD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86.65</c:v>
                </c:pt>
                <c:pt idx="1">
                  <c:v>87.97</c:v>
                </c:pt>
                <c:pt idx="2">
                  <c:v>88.87</c:v>
                </c:pt>
                <c:pt idx="3">
                  <c:v>89.39</c:v>
                </c:pt>
                <c:pt idx="4">
                  <c:v>89.76</c:v>
                </c:pt>
              </c:numCache>
            </c:numRef>
          </c:val>
          <c:extLst>
            <c:ext xmlns:c16="http://schemas.microsoft.com/office/drawing/2014/chart" uri="{C3380CC4-5D6E-409C-BE32-E72D297353CC}">
              <c16:uniqueId val="{00000000-23F8-4DAF-B7AD-D439E6880B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23F8-4DAF-B7AD-D439E6880B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114.98</c:v>
                </c:pt>
                <c:pt idx="1">
                  <c:v>112.89</c:v>
                </c:pt>
                <c:pt idx="2">
                  <c:v>107.96</c:v>
                </c:pt>
                <c:pt idx="3">
                  <c:v>112.27</c:v>
                </c:pt>
                <c:pt idx="4">
                  <c:v>114</c:v>
                </c:pt>
              </c:numCache>
            </c:numRef>
          </c:val>
          <c:extLst>
            <c:ext xmlns:c16="http://schemas.microsoft.com/office/drawing/2014/chart" uri="{C3380CC4-5D6E-409C-BE32-E72D297353CC}">
              <c16:uniqueId val="{00000000-D381-451B-8F16-322FD922ED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106.37</c:v>
                </c:pt>
                <c:pt idx="3">
                  <c:v>106.07</c:v>
                </c:pt>
                <c:pt idx="4">
                  <c:v>105.5</c:v>
                </c:pt>
              </c:numCache>
            </c:numRef>
          </c:val>
          <c:smooth val="0"/>
          <c:extLst>
            <c:ext xmlns:c16="http://schemas.microsoft.com/office/drawing/2014/chart" uri="{C3380CC4-5D6E-409C-BE32-E72D297353CC}">
              <c16:uniqueId val="{00000001-D381-451B-8F16-322FD922ED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3.13</c:v>
                </c:pt>
                <c:pt idx="1">
                  <c:v>6.27</c:v>
                </c:pt>
                <c:pt idx="2">
                  <c:v>9.32</c:v>
                </c:pt>
                <c:pt idx="3">
                  <c:v>12.09</c:v>
                </c:pt>
                <c:pt idx="4">
                  <c:v>14.78</c:v>
                </c:pt>
              </c:numCache>
            </c:numRef>
          </c:val>
          <c:extLst>
            <c:ext xmlns:c16="http://schemas.microsoft.com/office/drawing/2014/chart" uri="{C3380CC4-5D6E-409C-BE32-E72D297353CC}">
              <c16:uniqueId val="{00000000-CE97-48F4-BD66-306F4FEA04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20.34</c:v>
                </c:pt>
                <c:pt idx="3">
                  <c:v>21.85</c:v>
                </c:pt>
                <c:pt idx="4">
                  <c:v>25.19</c:v>
                </c:pt>
              </c:numCache>
            </c:numRef>
          </c:val>
          <c:smooth val="0"/>
          <c:extLst>
            <c:ext xmlns:c16="http://schemas.microsoft.com/office/drawing/2014/chart" uri="{C3380CC4-5D6E-409C-BE32-E72D297353CC}">
              <c16:uniqueId val="{00000001-CE97-48F4-BD66-306F4FEA04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D2-4D3F-8643-C8E4AF5761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D2-4D3F-8643-C8E4AF5761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FD-405C-A36D-61CD1C696D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139.02000000000001</c:v>
                </c:pt>
                <c:pt idx="3">
                  <c:v>132.04</c:v>
                </c:pt>
                <c:pt idx="4">
                  <c:v>145.43</c:v>
                </c:pt>
              </c:numCache>
            </c:numRef>
          </c:val>
          <c:smooth val="0"/>
          <c:extLst>
            <c:ext xmlns:c16="http://schemas.microsoft.com/office/drawing/2014/chart" uri="{C3380CC4-5D6E-409C-BE32-E72D297353CC}">
              <c16:uniqueId val="{00000001-1BFD-405C-A36D-61CD1C696D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25.63</c:v>
                </c:pt>
                <c:pt idx="1">
                  <c:v>21.29</c:v>
                </c:pt>
                <c:pt idx="2">
                  <c:v>15.36</c:v>
                </c:pt>
                <c:pt idx="3">
                  <c:v>11.24</c:v>
                </c:pt>
                <c:pt idx="4">
                  <c:v>11.67</c:v>
                </c:pt>
              </c:numCache>
            </c:numRef>
          </c:val>
          <c:extLst>
            <c:ext xmlns:c16="http://schemas.microsoft.com/office/drawing/2014/chart" uri="{C3380CC4-5D6E-409C-BE32-E72D297353CC}">
              <c16:uniqueId val="{00000000-DCA5-4FC7-8F13-971AD0084E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29.13</c:v>
                </c:pt>
                <c:pt idx="3">
                  <c:v>35.69</c:v>
                </c:pt>
                <c:pt idx="4">
                  <c:v>38.4</c:v>
                </c:pt>
              </c:numCache>
            </c:numRef>
          </c:val>
          <c:smooth val="0"/>
          <c:extLst>
            <c:ext xmlns:c16="http://schemas.microsoft.com/office/drawing/2014/chart" uri="{C3380CC4-5D6E-409C-BE32-E72D297353CC}">
              <c16:uniqueId val="{00000001-DCA5-4FC7-8F13-971AD0084E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1433.41</c:v>
                </c:pt>
                <c:pt idx="1">
                  <c:v>1517.38</c:v>
                </c:pt>
                <c:pt idx="2">
                  <c:v>1390.21</c:v>
                </c:pt>
                <c:pt idx="3">
                  <c:v>1321</c:v>
                </c:pt>
                <c:pt idx="4">
                  <c:v>1285.01</c:v>
                </c:pt>
              </c:numCache>
            </c:numRef>
          </c:val>
          <c:extLst>
            <c:ext xmlns:c16="http://schemas.microsoft.com/office/drawing/2014/chart" uri="{C3380CC4-5D6E-409C-BE32-E72D297353CC}">
              <c16:uniqueId val="{00000000-9676-4CE1-9AFC-8B530A022AA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676-4CE1-9AFC-8B530A022AA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99.96</c:v>
                </c:pt>
                <c:pt idx="4">
                  <c:v>100</c:v>
                </c:pt>
              </c:numCache>
            </c:numRef>
          </c:val>
          <c:extLst>
            <c:ext xmlns:c16="http://schemas.microsoft.com/office/drawing/2014/chart" uri="{C3380CC4-5D6E-409C-BE32-E72D297353CC}">
              <c16:uniqueId val="{00000000-5B1D-4B67-B29F-7E54C53358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B1D-4B67-B29F-7E54C53358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190.01</c:v>
                </c:pt>
                <c:pt idx="1">
                  <c:v>175.43</c:v>
                </c:pt>
                <c:pt idx="2">
                  <c:v>176.27</c:v>
                </c:pt>
                <c:pt idx="3">
                  <c:v>176</c:v>
                </c:pt>
                <c:pt idx="4">
                  <c:v>176.3</c:v>
                </c:pt>
              </c:numCache>
            </c:numRef>
          </c:val>
          <c:extLst>
            <c:ext xmlns:c16="http://schemas.microsoft.com/office/drawing/2014/chart" uri="{C3380CC4-5D6E-409C-BE32-E72D297353CC}">
              <c16:uniqueId val="{00000000-FF6E-4F5C-ADDD-F5CCFB4BCA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F6E-4F5C-ADDD-F5CCFB4BCA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12"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　滑川市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32878</v>
      </c>
      <c r="AM8" s="55"/>
      <c r="AN8" s="55"/>
      <c r="AO8" s="55"/>
      <c r="AP8" s="55"/>
      <c r="AQ8" s="55"/>
      <c r="AR8" s="55"/>
      <c r="AS8" s="55"/>
      <c r="AT8" s="54">
        <f>データ!T6</f>
        <v>54.62</v>
      </c>
      <c r="AU8" s="54"/>
      <c r="AV8" s="54"/>
      <c r="AW8" s="54"/>
      <c r="AX8" s="54"/>
      <c r="AY8" s="54"/>
      <c r="AZ8" s="54"/>
      <c r="BA8" s="54"/>
      <c r="BB8" s="54">
        <f>データ!U6</f>
        <v>601.94000000000005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56.78</v>
      </c>
      <c r="J10" s="54"/>
      <c r="K10" s="54"/>
      <c r="L10" s="54"/>
      <c r="M10" s="54"/>
      <c r="N10" s="54"/>
      <c r="O10" s="54"/>
      <c r="P10" s="54">
        <f>データ!P6</f>
        <v>9.93</v>
      </c>
      <c r="Q10" s="54"/>
      <c r="R10" s="54"/>
      <c r="S10" s="54"/>
      <c r="T10" s="54"/>
      <c r="U10" s="54"/>
      <c r="V10" s="54"/>
      <c r="W10" s="54">
        <f>データ!Q6</f>
        <v>95.04</v>
      </c>
      <c r="X10" s="54"/>
      <c r="Y10" s="54"/>
      <c r="Z10" s="54"/>
      <c r="AA10" s="54"/>
      <c r="AB10" s="54"/>
      <c r="AC10" s="54"/>
      <c r="AD10" s="55">
        <f>データ!R6</f>
        <v>3593</v>
      </c>
      <c r="AE10" s="55"/>
      <c r="AF10" s="55"/>
      <c r="AG10" s="55"/>
      <c r="AH10" s="55"/>
      <c r="AI10" s="55"/>
      <c r="AJ10" s="55"/>
      <c r="AK10" s="2"/>
      <c r="AL10" s="55">
        <f>データ!V6</f>
        <v>3262</v>
      </c>
      <c r="AM10" s="55"/>
      <c r="AN10" s="55"/>
      <c r="AO10" s="55"/>
      <c r="AP10" s="55"/>
      <c r="AQ10" s="55"/>
      <c r="AR10" s="55"/>
      <c r="AS10" s="55"/>
      <c r="AT10" s="54">
        <f>データ!W6</f>
        <v>1.31</v>
      </c>
      <c r="AU10" s="54"/>
      <c r="AV10" s="54"/>
      <c r="AW10" s="54"/>
      <c r="AX10" s="54"/>
      <c r="AY10" s="54"/>
      <c r="AZ10" s="54"/>
      <c r="BA10" s="54"/>
      <c r="BB10" s="54">
        <f>データ!X6</f>
        <v>2490.08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cOtXXm3s4XwAFsiJ2sVOtwL0aJiK6b2AweO3j8BSRDx0dC6/nh/GnMv4NmParehRSCaP1bXRByt0NZoKKPJQlw==" saltValue="9gvLhaS46ls8tkZkU/JY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162060</v>
      </c>
      <c r="D6" s="19">
        <f t="shared" si="3"/>
        <v>46</v>
      </c>
      <c r="E6" s="19">
        <f t="shared" si="3"/>
        <v>17</v>
      </c>
      <c r="F6" s="19">
        <f t="shared" si="3"/>
        <v>5</v>
      </c>
      <c r="G6" s="19">
        <f t="shared" si="3"/>
        <v>0</v>
      </c>
      <c r="H6" s="19" t="str">
        <f t="shared" si="3"/>
        <v>富山県　滑川市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56.78</v>
      </c>
      <c r="P6" s="20">
        <f t="shared" si="3"/>
        <v>9.93</v>
      </c>
      <c r="Q6" s="20">
        <f t="shared" si="3"/>
        <v>95.04</v>
      </c>
      <c r="R6" s="20">
        <f t="shared" si="3"/>
        <v>3593</v>
      </c>
      <c r="S6" s="20">
        <f t="shared" si="3"/>
        <v>32878</v>
      </c>
      <c r="T6" s="20">
        <f t="shared" si="3"/>
        <v>54.62</v>
      </c>
      <c r="U6" s="20">
        <f t="shared" si="3"/>
        <v>601.94000000000005</v>
      </c>
      <c r="V6" s="20">
        <f t="shared" si="3"/>
        <v>3262</v>
      </c>
      <c r="W6" s="20">
        <f t="shared" si="3"/>
        <v>1.31</v>
      </c>
      <c r="X6" s="20">
        <f t="shared" si="3"/>
        <v>2490.08</v>
      </c>
      <c r="Y6" s="21">
        <f>IF(Y7="",NA(),Y7)</f>
        <v>114.98</v>
      </c>
      <c r="Z6" s="21">
        <f t="shared" ref="Z6:AH6" si="4">IF(Z7="",NA(),Z7)</f>
        <v>112.89</v>
      </c>
      <c r="AA6" s="21">
        <f t="shared" si="4"/>
        <v>107.96</v>
      </c>
      <c r="AB6" s="21">
        <f t="shared" si="4"/>
        <v>112.27</v>
      </c>
      <c r="AC6" s="21">
        <f t="shared" si="4"/>
        <v>114</v>
      </c>
      <c r="AD6" s="21">
        <f t="shared" si="4"/>
        <v>101.77</v>
      </c>
      <c r="AE6" s="21">
        <f t="shared" si="4"/>
        <v>103.6</v>
      </c>
      <c r="AF6" s="21">
        <f t="shared" si="4"/>
        <v>106.37</v>
      </c>
      <c r="AG6" s="21">
        <f t="shared" si="4"/>
        <v>106.07</v>
      </c>
      <c r="AH6" s="21">
        <f t="shared" si="4"/>
        <v>105.5</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139.02000000000001</v>
      </c>
      <c r="AR6" s="21">
        <f t="shared" si="5"/>
        <v>132.04</v>
      </c>
      <c r="AS6" s="21">
        <f t="shared" si="5"/>
        <v>145.43</v>
      </c>
      <c r="AT6" s="20" t="str">
        <f>IF(AT7="","",IF(AT7="-","【-】","【"&amp;SUBSTITUTE(TEXT(AT7,"#,##0.00"),"-","△")&amp;"】"))</f>
        <v>【133.62】</v>
      </c>
      <c r="AU6" s="21">
        <f>IF(AU7="",NA(),AU7)</f>
        <v>25.63</v>
      </c>
      <c r="AV6" s="21">
        <f t="shared" ref="AV6:BD6" si="6">IF(AV7="",NA(),AV7)</f>
        <v>21.29</v>
      </c>
      <c r="AW6" s="21">
        <f t="shared" si="6"/>
        <v>15.36</v>
      </c>
      <c r="AX6" s="21">
        <f t="shared" si="6"/>
        <v>11.24</v>
      </c>
      <c r="AY6" s="21">
        <f t="shared" si="6"/>
        <v>11.67</v>
      </c>
      <c r="AZ6" s="21">
        <f t="shared" si="6"/>
        <v>29.54</v>
      </c>
      <c r="BA6" s="21">
        <f t="shared" si="6"/>
        <v>26.99</v>
      </c>
      <c r="BB6" s="21">
        <f t="shared" si="6"/>
        <v>29.13</v>
      </c>
      <c r="BC6" s="21">
        <f t="shared" si="6"/>
        <v>35.69</v>
      </c>
      <c r="BD6" s="21">
        <f t="shared" si="6"/>
        <v>38.4</v>
      </c>
      <c r="BE6" s="20" t="str">
        <f>IF(BE7="","",IF(BE7="-","【-】","【"&amp;SUBSTITUTE(TEXT(BE7,"#,##0.00"),"-","△")&amp;"】"))</f>
        <v>【36.94】</v>
      </c>
      <c r="BF6" s="21">
        <f>IF(BF7="",NA(),BF7)</f>
        <v>1433.41</v>
      </c>
      <c r="BG6" s="21">
        <f t="shared" ref="BG6:BO6" si="7">IF(BG7="",NA(),BG7)</f>
        <v>1517.38</v>
      </c>
      <c r="BH6" s="21">
        <f t="shared" si="7"/>
        <v>1390.21</v>
      </c>
      <c r="BI6" s="21">
        <f t="shared" si="7"/>
        <v>1321</v>
      </c>
      <c r="BJ6" s="21">
        <f t="shared" si="7"/>
        <v>1285.01</v>
      </c>
      <c r="BK6" s="21">
        <f t="shared" si="7"/>
        <v>789.46</v>
      </c>
      <c r="BL6" s="21">
        <f t="shared" si="7"/>
        <v>826.83</v>
      </c>
      <c r="BM6" s="21">
        <f t="shared" si="7"/>
        <v>867.83</v>
      </c>
      <c r="BN6" s="21">
        <f t="shared" si="7"/>
        <v>791.76</v>
      </c>
      <c r="BO6" s="21">
        <f t="shared" si="7"/>
        <v>900.82</v>
      </c>
      <c r="BP6" s="20" t="str">
        <f>IF(BP7="","",IF(BP7="-","【-】","【"&amp;SUBSTITUTE(TEXT(BP7,"#,##0.00"),"-","△")&amp;"】"))</f>
        <v>【809.19】</v>
      </c>
      <c r="BQ6" s="21">
        <f>IF(BQ7="",NA(),BQ7)</f>
        <v>100</v>
      </c>
      <c r="BR6" s="21">
        <f t="shared" ref="BR6:BZ6" si="8">IF(BR7="",NA(),BR7)</f>
        <v>100</v>
      </c>
      <c r="BS6" s="21">
        <f t="shared" si="8"/>
        <v>100</v>
      </c>
      <c r="BT6" s="21">
        <f t="shared" si="8"/>
        <v>99.96</v>
      </c>
      <c r="BU6" s="21">
        <f t="shared" si="8"/>
        <v>100</v>
      </c>
      <c r="BV6" s="21">
        <f t="shared" si="8"/>
        <v>57.77</v>
      </c>
      <c r="BW6" s="21">
        <f t="shared" si="8"/>
        <v>57.31</v>
      </c>
      <c r="BX6" s="21">
        <f t="shared" si="8"/>
        <v>57.08</v>
      </c>
      <c r="BY6" s="21">
        <f t="shared" si="8"/>
        <v>56.26</v>
      </c>
      <c r="BZ6" s="21">
        <f t="shared" si="8"/>
        <v>52.94</v>
      </c>
      <c r="CA6" s="20" t="str">
        <f>IF(CA7="","",IF(CA7="-","【-】","【"&amp;SUBSTITUTE(TEXT(CA7,"#,##0.00"),"-","△")&amp;"】"))</f>
        <v>【57.02】</v>
      </c>
      <c r="CB6" s="21">
        <f>IF(CB7="",NA(),CB7)</f>
        <v>190.01</v>
      </c>
      <c r="CC6" s="21">
        <f t="shared" ref="CC6:CK6" si="9">IF(CC7="",NA(),CC7)</f>
        <v>175.43</v>
      </c>
      <c r="CD6" s="21">
        <f t="shared" si="9"/>
        <v>176.27</v>
      </c>
      <c r="CE6" s="21">
        <f t="shared" si="9"/>
        <v>176</v>
      </c>
      <c r="CF6" s="21">
        <f t="shared" si="9"/>
        <v>176.3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75.8</v>
      </c>
      <c r="CN6" s="21">
        <f t="shared" ref="CN6:CV6" si="10">IF(CN7="",NA(),CN7)</f>
        <v>75.069999999999993</v>
      </c>
      <c r="CO6" s="21">
        <f t="shared" si="10"/>
        <v>76.38</v>
      </c>
      <c r="CP6" s="21">
        <f t="shared" si="10"/>
        <v>78.430000000000007</v>
      </c>
      <c r="CQ6" s="21">
        <f t="shared" si="10"/>
        <v>55.54</v>
      </c>
      <c r="CR6" s="21">
        <f t="shared" si="10"/>
        <v>50.68</v>
      </c>
      <c r="CS6" s="21">
        <f t="shared" si="10"/>
        <v>50.14</v>
      </c>
      <c r="CT6" s="21">
        <f t="shared" si="10"/>
        <v>54.83</v>
      </c>
      <c r="CU6" s="21">
        <f t="shared" si="10"/>
        <v>66.53</v>
      </c>
      <c r="CV6" s="21">
        <f t="shared" si="10"/>
        <v>52.35</v>
      </c>
      <c r="CW6" s="20" t="str">
        <f>IF(CW7="","",IF(CW7="-","【-】","【"&amp;SUBSTITUTE(TEXT(CW7,"#,##0.00"),"-","△")&amp;"】"))</f>
        <v>【52.55】</v>
      </c>
      <c r="CX6" s="21">
        <f>IF(CX7="",NA(),CX7)</f>
        <v>86.65</v>
      </c>
      <c r="CY6" s="21">
        <f t="shared" ref="CY6:DG6" si="11">IF(CY7="",NA(),CY7)</f>
        <v>87.97</v>
      </c>
      <c r="CZ6" s="21">
        <f t="shared" si="11"/>
        <v>88.87</v>
      </c>
      <c r="DA6" s="21">
        <f t="shared" si="11"/>
        <v>89.39</v>
      </c>
      <c r="DB6" s="21">
        <f t="shared" si="11"/>
        <v>89.76</v>
      </c>
      <c r="DC6" s="21">
        <f t="shared" si="11"/>
        <v>84.86</v>
      </c>
      <c r="DD6" s="21">
        <f t="shared" si="11"/>
        <v>84.98</v>
      </c>
      <c r="DE6" s="21">
        <f t="shared" si="11"/>
        <v>84.7</v>
      </c>
      <c r="DF6" s="21">
        <f t="shared" si="11"/>
        <v>84.67</v>
      </c>
      <c r="DG6" s="21">
        <f t="shared" si="11"/>
        <v>84.39</v>
      </c>
      <c r="DH6" s="20" t="str">
        <f>IF(DH7="","",IF(DH7="-","【-】","【"&amp;SUBSTITUTE(TEXT(DH7,"#,##0.00"),"-","△")&amp;"】"))</f>
        <v>【87.30】</v>
      </c>
      <c r="DI6" s="21">
        <f>IF(DI7="",NA(),DI7)</f>
        <v>3.13</v>
      </c>
      <c r="DJ6" s="21">
        <f t="shared" ref="DJ6:DR6" si="12">IF(DJ7="",NA(),DJ7)</f>
        <v>6.27</v>
      </c>
      <c r="DK6" s="21">
        <f t="shared" si="12"/>
        <v>9.32</v>
      </c>
      <c r="DL6" s="21">
        <f t="shared" si="12"/>
        <v>12.09</v>
      </c>
      <c r="DM6" s="21">
        <f t="shared" si="12"/>
        <v>14.78</v>
      </c>
      <c r="DN6" s="21">
        <f t="shared" si="12"/>
        <v>24.13</v>
      </c>
      <c r="DO6" s="21">
        <f t="shared" si="12"/>
        <v>23.06</v>
      </c>
      <c r="DP6" s="21">
        <f t="shared" si="12"/>
        <v>20.34</v>
      </c>
      <c r="DQ6" s="21">
        <f t="shared" si="12"/>
        <v>21.85</v>
      </c>
      <c r="DR6" s="21">
        <f t="shared" si="12"/>
        <v>25.19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162060</v>
      </c>
      <c r="D7" s="23">
        <v>46</v>
      </c>
      <c r="E7" s="23">
        <v>17</v>
      </c>
      <c r="F7" s="23">
        <v>5</v>
      </c>
      <c r="G7" s="23">
        <v>0</v>
      </c>
      <c r="H7" s="23" t="s">
        <v>96</v>
      </c>
      <c r="I7" s="23" t="s">
        <v>97</v>
      </c>
      <c r="J7" s="23" t="s">
        <v>98</v>
      </c>
      <c r="K7" s="23" t="s">
        <v>99</v>
      </c>
      <c r="L7" s="23" t="s">
        <v>100</v>
      </c>
      <c r="M7" s="23" t="s">
        <v>101</v>
      </c>
      <c r="N7" s="24" t="s">
        <v>102</v>
      </c>
      <c r="O7" s="24">
        <v>56.78</v>
      </c>
      <c r="P7" s="24">
        <v>9.93</v>
      </c>
      <c r="Q7" s="24">
        <v>95.04</v>
      </c>
      <c r="R7" s="24">
        <v>3593</v>
      </c>
      <c r="S7" s="24">
        <v>32878</v>
      </c>
      <c r="T7" s="24">
        <v>54.62</v>
      </c>
      <c r="U7" s="24">
        <v>601.94000000000005</v>
      </c>
      <c r="V7" s="24">
        <v>3262</v>
      </c>
      <c r="W7" s="24">
        <v>1.31</v>
      </c>
      <c r="X7" s="24">
        <v>2490.08</v>
      </c>
      <c r="Y7" s="24">
        <v>114.98</v>
      </c>
      <c r="Z7" s="24">
        <v>112.89</v>
      </c>
      <c r="AA7" s="24">
        <v>107.96</v>
      </c>
      <c r="AB7" s="24">
        <v>112.27</v>
      </c>
      <c r="AC7" s="24">
        <v>114</v>
      </c>
      <c r="AD7" s="24">
        <v>101.77</v>
      </c>
      <c r="AE7" s="24">
        <v>103.6</v>
      </c>
      <c r="AF7" s="24">
        <v>106.37</v>
      </c>
      <c r="AG7" s="24">
        <v>106.07</v>
      </c>
      <c r="AH7" s="24">
        <v>105.5</v>
      </c>
      <c r="AI7" s="24">
        <v>103.61</v>
      </c>
      <c r="AJ7" s="24">
        <v>0</v>
      </c>
      <c r="AK7" s="24">
        <v>0</v>
      </c>
      <c r="AL7" s="24">
        <v>0</v>
      </c>
      <c r="AM7" s="24">
        <v>0</v>
      </c>
      <c r="AN7" s="24">
        <v>0</v>
      </c>
      <c r="AO7" s="24">
        <v>227.4</v>
      </c>
      <c r="AP7" s="24">
        <v>193.99</v>
      </c>
      <c r="AQ7" s="24">
        <v>139.02000000000001</v>
      </c>
      <c r="AR7" s="24">
        <v>132.04</v>
      </c>
      <c r="AS7" s="24">
        <v>145.43</v>
      </c>
      <c r="AT7" s="24">
        <v>133.62</v>
      </c>
      <c r="AU7" s="24">
        <v>25.63</v>
      </c>
      <c r="AV7" s="24">
        <v>21.29</v>
      </c>
      <c r="AW7" s="24">
        <v>15.36</v>
      </c>
      <c r="AX7" s="24">
        <v>11.24</v>
      </c>
      <c r="AY7" s="24">
        <v>11.67</v>
      </c>
      <c r="AZ7" s="24">
        <v>29.54</v>
      </c>
      <c r="BA7" s="24">
        <v>26.99</v>
      </c>
      <c r="BB7" s="24">
        <v>29.13</v>
      </c>
      <c r="BC7" s="24">
        <v>35.69</v>
      </c>
      <c r="BD7" s="24">
        <v>38.4</v>
      </c>
      <c r="BE7" s="24">
        <v>36.94</v>
      </c>
      <c r="BF7" s="24">
        <v>1433.41</v>
      </c>
      <c r="BG7" s="24">
        <v>1517.38</v>
      </c>
      <c r="BH7" s="24">
        <v>1390.21</v>
      </c>
      <c r="BI7" s="24">
        <v>1321</v>
      </c>
      <c r="BJ7" s="24">
        <v>1285.01</v>
      </c>
      <c r="BK7" s="24">
        <v>789.46</v>
      </c>
      <c r="BL7" s="24">
        <v>826.83</v>
      </c>
      <c r="BM7" s="24">
        <v>867.83</v>
      </c>
      <c r="BN7" s="24">
        <v>791.76</v>
      </c>
      <c r="BO7" s="24">
        <v>900.82</v>
      </c>
      <c r="BP7" s="24">
        <v>809.19</v>
      </c>
      <c r="BQ7" s="24">
        <v>100</v>
      </c>
      <c r="BR7" s="24">
        <v>100</v>
      </c>
      <c r="BS7" s="24">
        <v>100</v>
      </c>
      <c r="BT7" s="24">
        <v>99.96</v>
      </c>
      <c r="BU7" s="24">
        <v>100</v>
      </c>
      <c r="BV7" s="24">
        <v>57.77</v>
      </c>
      <c r="BW7" s="24">
        <v>57.31</v>
      </c>
      <c r="BX7" s="24">
        <v>57.08</v>
      </c>
      <c r="BY7" s="24">
        <v>56.26</v>
      </c>
      <c r="BZ7" s="24">
        <v>52.94</v>
      </c>
      <c r="CA7" s="24">
        <v>57.02</v>
      </c>
      <c r="CB7" s="24">
        <v>190.01</v>
      </c>
      <c r="CC7" s="24">
        <v>175.43</v>
      </c>
      <c r="CD7" s="24">
        <v>176.27</v>
      </c>
      <c r="CE7" s="24">
        <v>176</v>
      </c>
      <c r="CF7" s="24">
        <v>176.3</v>
      </c>
      <c r="CG7" s="24">
        <v>274.35000000000002</v>
      </c>
      <c r="CH7" s="24">
        <v>273.52</v>
      </c>
      <c r="CI7" s="24">
        <v>274.99</v>
      </c>
      <c r="CJ7" s="24">
        <v>282.08999999999997</v>
      </c>
      <c r="CK7" s="24">
        <v>303.27999999999997</v>
      </c>
      <c r="CL7" s="24">
        <v>273.68</v>
      </c>
      <c r="CM7" s="24">
        <v>75.8</v>
      </c>
      <c r="CN7" s="24">
        <v>75.069999999999993</v>
      </c>
      <c r="CO7" s="24">
        <v>76.38</v>
      </c>
      <c r="CP7" s="24">
        <v>78.430000000000007</v>
      </c>
      <c r="CQ7" s="24">
        <v>55.54</v>
      </c>
      <c r="CR7" s="24">
        <v>50.68</v>
      </c>
      <c r="CS7" s="24">
        <v>50.14</v>
      </c>
      <c r="CT7" s="24">
        <v>54.83</v>
      </c>
      <c r="CU7" s="24">
        <v>66.53</v>
      </c>
      <c r="CV7" s="24">
        <v>52.35</v>
      </c>
      <c r="CW7" s="24">
        <v>52.55</v>
      </c>
      <c r="CX7" s="24">
        <v>86.65</v>
      </c>
      <c r="CY7" s="24">
        <v>87.97</v>
      </c>
      <c r="CZ7" s="24">
        <v>88.87</v>
      </c>
      <c r="DA7" s="24">
        <v>89.39</v>
      </c>
      <c r="DB7" s="24">
        <v>89.76</v>
      </c>
      <c r="DC7" s="24">
        <v>84.86</v>
      </c>
      <c r="DD7" s="24">
        <v>84.98</v>
      </c>
      <c r="DE7" s="24">
        <v>84.7</v>
      </c>
      <c r="DF7" s="24">
        <v>84.67</v>
      </c>
      <c r="DG7" s="24">
        <v>84.39</v>
      </c>
      <c r="DH7" s="24">
        <v>87.3</v>
      </c>
      <c r="DI7" s="24">
        <v>3.13</v>
      </c>
      <c r="DJ7" s="24">
        <v>6.27</v>
      </c>
      <c r="DK7" s="24">
        <v>9.32</v>
      </c>
      <c r="DL7" s="24">
        <v>12.09</v>
      </c>
      <c r="DM7" s="24">
        <v>14.78</v>
      </c>
      <c r="DN7" s="24">
        <v>24.13</v>
      </c>
      <c r="DO7" s="24">
        <v>23.06</v>
      </c>
      <c r="DP7" s="24">
        <v>20.34</v>
      </c>
      <c r="DQ7" s="24">
        <v>21.85</v>
      </c>
      <c r="DR7" s="24">
        <v>25.19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上下水道課LG系ユーザー10</cp:lastModifiedBy>
  <dcterms:created xsi:type="dcterms:W3CDTF">2023-12-12T01:01:33Z</dcterms:created>
  <dcterms:modified xsi:type="dcterms:W3CDTF">2024-01-23T02:25:24Z</dcterms:modified>
  <cp:category/>
</cp:coreProperties>
</file>