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R:\1408簡易水道\140801一般\ｹ 経営比較分析表\R601経営比較分析表→３事業あわせて簡易起案\"/>
    </mc:Choice>
  </mc:AlternateContent>
  <xr:revisionPtr revIDLastSave="0" documentId="13_ncr:1_{5797D9E4-149E-41A0-A044-622A6D879FF7}" xr6:coauthVersionLast="36" xr6:coauthVersionMax="36" xr10:uidLastSave="{00000000-0000-0000-0000-000000000000}"/>
  <workbookProtection workbookAlgorithmName="SHA-512" workbookHashValue="Ii9MoEpOav3/5ZDMdsqNjkAdanROaIj+akrms6MA/xROpvlF504qZk8FBBQuEpuNNWYtK/GRL/uM16Lc+RCGCA==" workbookSaltValue="3SJwspjkutjFXEbv7Aad8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<sst xmlns="http://schemas.openxmlformats.org/spreadsheetml/2006/main" count="272" uniqueCount="113">
  <si>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</si>
  <si>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</si>
  <si>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</si>
  <si>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</si>
  <si>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</si>
  <si>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</si>
  <si>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</si>
  <si>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</si>
  <si>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</si>
  <si>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</si>
  <si>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</si>
  <si>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</si>
  <si>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</si>
  <si>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</si>
  <si>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</si>
  <si>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</si>
  <si>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</si>
  <si>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</si>
  <si>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</si>
  <si>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</si>
  <si>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</si>
  <si>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</si>
  <si>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</si>
  <si>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</si>
  <si>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</si>
  <si>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</si>
  <si>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</si>
  <si>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</si>
  <si>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</si>
  <si>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</si>
  <si>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</si>
  <si>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</si>
  <si>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</si>
  <si>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</si>
  <si>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</si>
  <si>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</si>
  <si>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</si>
  <si>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</si>
  <si>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</si>
  <si>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</si>
  <si>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</si>
  <si>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</si>
  <si>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</si>
  <si>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</si>
  <si>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</si>
  <si>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</si>
  <si>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</si>
  <si>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</si>
  <si>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</si>
  <si>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</si>
  <si>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</si>
  <si>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</si>
  <si>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</si>
  <si>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</si>
  <si>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</si>
  <si>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</si>
  <si>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</si>
  <si>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</si>
  <si>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</si>
  <si>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</si>
  <si>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</si>
  <si>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</si>
  <si>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</si>
  <si>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</si>
  <si>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</si>
  <si>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</si>
  <si>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</si>
  <si>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</si>
  <si>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</si>
  <si>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</si>
  <si>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</si>
  <si>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</si>
  <si>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</si>
  <si>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</si>
  <si>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</si>
  <si>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</si>
  <si>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</si>
  <si>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</si>
  <si>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</si>
  <si>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</si>
  <si>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</si>
  <si>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</si>
  <si>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</si>
  <si>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</si>
  <si>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</si>
  <si>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</si>
  <si>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</si>
  <si>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</si>
  <si>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</si>
  <si>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</si>
  <si>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</si>
  <si>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</si>
  <si>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</si>
  <si>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</si>
  <si>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</si>
  <si>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</si>
  <si>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</si>
  <si>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</si>
  <si>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</si>
  <si>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</si>
  <si>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</si>
  <si>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</si>
  <si>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</si>
  <si>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</si>
  <si>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</si>
  <si>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</si>
  <si>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</si>
  <si>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</si>
  <si>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</si>
  <si>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</si>
  <si>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①経常収支は100％を上回っており、単年度収支は黒字であるが、類似団体の平均値をわずかに下回っている。
②累積欠損金は発生していない。
③流動比率は100％を上回っており、類似団体と比較しても高い比率となっている。
④企業債を財源とした施設の更新を行っているため数値が上昇しており、類似団体と比較しても高い比率となった。
⑤料金回収率は類似団体と比較すると高い値となっているが、100％を大きく下回っており、不足する収入を一般会計からの基準外繰入によって補填している状況である。
⑥主たる水源が地下水や伏流水であるため、類似団体平均を下回っている。
⑦昨年度に比べ、大雪等による年度当初の有収水量への影響がなかったことにより利用率がわずかに減少した。また、給水人口が年々減少傾向であること等により類似団体と比較して大きく下回っている。
⑧漏水調査を実施し、漏水箇所の早期発見に努めており、類似団体と比較するとやや高い有収率となっている。</t>
    <rPh sb="1" eb="3">
      <t>ケイジョウ</t>
    </rPh>
    <rPh sb="44" eb="45">
      <t>シタ</t>
    </rPh>
    <rPh sb="153" eb="154">
      <t>タカ</t>
    </rPh>
    <rPh sb="155" eb="157">
      <t>ヒリツ</t>
    </rPh>
    <phoneticPr fontId="4"/>
  </si>
  <si>
    <t>　簡易水道事業が発足してから50年以上が経過しており、類似団体と比較すると経年化率はわずかに低くなっているものの、老朽管が増えていることから、今後とも計画的かつ効率的に管路の更新に取り組んでいく必要がある。</t>
    <rPh sb="57" eb="59">
      <t>ロウキュウ</t>
    </rPh>
    <phoneticPr fontId="4"/>
  </si>
  <si>
    <t>　将来的に給水人口の減少と節水機器の普及により、給水収益の減少が見込まれる中で、老朽化した施設や管路の更新を進めていく必要があることから、財政状況は厳しいものになることが予想される。
　当市では、激変緩和措置により令和４年度に料金改定した後に、令和６年度においても段階的に料金改定を予定しており、料金の適正化による収入の確保、コスト削減等により、経営基盤の強化を図ることとしている。
　また持続可能な事業を行うためにも、アセットマネジメントによる長期的な更新計画をもとに、財源の確保と経営のバランスを取りながら、長寿命化に取り組んでいく必要がある。
　</t>
    <rPh sb="69" eb="71">
      <t>ザイセイ</t>
    </rPh>
    <rPh sb="107" eb="108">
      <t>オコ</t>
    </rPh>
    <rPh sb="113" eb="115">
      <t>リョウキン</t>
    </rPh>
    <rPh sb="123" eb="124">
      <t>ノチ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</si>
</sst>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1.21</c:v>
                </c:pt>
                <c:pt idx="3">
                  <c:v>1.22</c:v>
                </c:pt>
                <c:pt idx="4">
                  <c:v>0.55000000000000004</c:v>
                </c:pt>
              </c:numCache>
            </c:numRef>
          </c:val>
          <c:extLst>
            <c:ext xmlns:c16="http://schemas.microsoft.com/office/drawing/2014/chart" uri="{C3380CC4-5D6E-409C-BE32-E72D297353CC}">
              <c16:uniqueId val="{00000000-8B46-4266-8CD9-AAEA0ABF26E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0.26</c:v>
                </c:pt>
                <c:pt idx="3">
                  <c:v>0.28999999999999998</c:v>
                </c:pt>
                <c:pt idx="4">
                  <c:v>0.39</c:v>
                </c:pt>
              </c:numCache>
            </c:numRef>
          </c:val>
          <c:smooth val="0"/>
          <c:extLst>
            <c:ext xmlns:c16="http://schemas.microsoft.com/office/drawing/2014/chart" uri="{C3380CC4-5D6E-409C-BE32-E72D297353CC}">
              <c16:uniqueId val="{00000001-8B46-4266-8CD9-AAEA0ABF26E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100.79</c:v>
                </c:pt>
                <c:pt idx="3">
                  <c:v>102.04</c:v>
                </c:pt>
                <c:pt idx="4">
                  <c:v>100.25</c:v>
                </c:pt>
              </c:numCache>
            </c:numRef>
          </c:val>
          <c:extLst>
            <c:ext xmlns:c16="http://schemas.microsoft.com/office/drawing/2014/chart" uri="{C3380CC4-5D6E-409C-BE32-E72D297353CC}">
              <c16:uniqueId val="{00000000-85E6-4BE4-BA8F-BA3DEDFC20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103.57</c:v>
                </c:pt>
                <c:pt idx="3">
                  <c:v>100.97</c:v>
                </c:pt>
                <c:pt idx="4">
                  <c:v>105.52</c:v>
                </c:pt>
              </c:numCache>
            </c:numRef>
          </c:val>
          <c:smooth val="0"/>
          <c:extLst>
            <c:ext xmlns:c16="http://schemas.microsoft.com/office/drawing/2014/chart" uri="{C3380CC4-5D6E-409C-BE32-E72D297353CC}">
              <c16:uniqueId val="{00000001-85E6-4BE4-BA8F-BA3DEDFC20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5.77</c:v>
                </c:pt>
                <c:pt idx="3">
                  <c:v>10.58</c:v>
                </c:pt>
                <c:pt idx="4">
                  <c:v>15</c:v>
                </c:pt>
              </c:numCache>
            </c:numRef>
          </c:val>
          <c:extLst>
            <c:ext xmlns:c16="http://schemas.microsoft.com/office/drawing/2014/chart" uri="{C3380CC4-5D6E-409C-BE32-E72D297353CC}">
              <c16:uniqueId val="{00000000-D1E1-4908-905B-F1737D0D0ED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31.44</c:v>
                </c:pt>
                <c:pt idx="3">
                  <c:v>35.43</c:v>
                </c:pt>
                <c:pt idx="4">
                  <c:v>42.98</c:v>
                </c:pt>
              </c:numCache>
            </c:numRef>
          </c:val>
          <c:smooth val="0"/>
          <c:extLst>
            <c:ext xmlns:c16="http://schemas.microsoft.com/office/drawing/2014/chart" uri="{C3380CC4-5D6E-409C-BE32-E72D297353CC}">
              <c16:uniqueId val="{00000001-D1E1-4908-905B-F1737D0D0ED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20.53</c:v>
                </c:pt>
                <c:pt idx="3">
                  <c:v>19.95</c:v>
                </c:pt>
                <c:pt idx="4">
                  <c:v>20.21</c:v>
                </c:pt>
              </c:numCache>
            </c:numRef>
          </c:val>
          <c:extLst>
            <c:ext xmlns:c16="http://schemas.microsoft.com/office/drawing/2014/chart" uri="{C3380CC4-5D6E-409C-BE32-E72D297353CC}">
              <c16:uniqueId val="{00000000-2AAE-4D3D-8593-7DA3F1426CB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10.78</c:v>
                </c:pt>
                <c:pt idx="3">
                  <c:v>11.16</c:v>
                </c:pt>
                <c:pt idx="4">
                  <c:v>23.24</c:v>
                </c:pt>
              </c:numCache>
            </c:numRef>
          </c:val>
          <c:smooth val="0"/>
          <c:extLst>
            <c:ext xmlns:c16="http://schemas.microsoft.com/office/drawing/2014/chart" uri="{C3380CC4-5D6E-409C-BE32-E72D297353CC}">
              <c16:uniqueId val="{00000001-2AAE-4D3D-8593-7DA3F1426CB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3E7-4F6A-ABE3-F6DF597D1E6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5.78</c:v>
                </c:pt>
                <c:pt idx="3">
                  <c:v>8.73</c:v>
                </c:pt>
                <c:pt idx="4">
                  <c:v>30.01</c:v>
                </c:pt>
              </c:numCache>
            </c:numRef>
          </c:val>
          <c:smooth val="0"/>
          <c:extLst>
            <c:ext xmlns:c16="http://schemas.microsoft.com/office/drawing/2014/chart" uri="{C3380CC4-5D6E-409C-BE32-E72D297353CC}">
              <c16:uniqueId val="{00000001-43E7-4F6A-ABE3-F6DF597D1E6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174.06</c:v>
                </c:pt>
                <c:pt idx="3">
                  <c:v>254.63</c:v>
                </c:pt>
                <c:pt idx="4">
                  <c:v>299.27999999999997</c:v>
                </c:pt>
              </c:numCache>
            </c:numRef>
          </c:val>
          <c:extLst>
            <c:ext xmlns:c16="http://schemas.microsoft.com/office/drawing/2014/chart" uri="{C3380CC4-5D6E-409C-BE32-E72D297353CC}">
              <c16:uniqueId val="{00000000-8BB7-4F4A-9935-070B33842E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92.24</c:v>
                </c:pt>
                <c:pt idx="3">
                  <c:v>116</c:v>
                </c:pt>
                <c:pt idx="4">
                  <c:v>249.43</c:v>
                </c:pt>
              </c:numCache>
            </c:numRef>
          </c:val>
          <c:smooth val="0"/>
          <c:extLst>
            <c:ext xmlns:c16="http://schemas.microsoft.com/office/drawing/2014/chart" uri="{C3380CC4-5D6E-409C-BE32-E72D297353CC}">
              <c16:uniqueId val="{00000001-8BB7-4F4A-9935-070B33842E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1006.62</c:v>
                </c:pt>
                <c:pt idx="3">
                  <c:v>1047.52</c:v>
                </c:pt>
                <c:pt idx="4">
                  <c:v>1105.6600000000001</c:v>
                </c:pt>
              </c:numCache>
            </c:numRef>
          </c:val>
          <c:extLst>
            <c:ext xmlns:c16="http://schemas.microsoft.com/office/drawing/2014/chart" uri="{C3380CC4-5D6E-409C-BE32-E72D297353CC}">
              <c16:uniqueId val="{00000000-2FE7-4336-96B0-97E64FEC252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1546.97</c:v>
                </c:pt>
                <c:pt idx="3">
                  <c:v>1471.36</c:v>
                </c:pt>
                <c:pt idx="4">
                  <c:v>922.05</c:v>
                </c:pt>
              </c:numCache>
            </c:numRef>
          </c:val>
          <c:smooth val="0"/>
          <c:extLst>
            <c:ext xmlns:c16="http://schemas.microsoft.com/office/drawing/2014/chart" uri="{C3380CC4-5D6E-409C-BE32-E72D297353CC}">
              <c16:uniqueId val="{00000001-2FE7-4336-96B0-97E64FEC252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63.89</c:v>
                </c:pt>
                <c:pt idx="3">
                  <c:v>64.38</c:v>
                </c:pt>
                <c:pt idx="4">
                  <c:v>67.42</c:v>
                </c:pt>
              </c:numCache>
            </c:numRef>
          </c:val>
          <c:extLst>
            <c:ext xmlns:c16="http://schemas.microsoft.com/office/drawing/2014/chart" uri="{C3380CC4-5D6E-409C-BE32-E72D297353CC}">
              <c16:uniqueId val="{00000000-8411-4623-83AC-C4B99328905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51.1</c:v>
                </c:pt>
                <c:pt idx="3">
                  <c:v>51.76</c:v>
                </c:pt>
                <c:pt idx="4">
                  <c:v>64.39</c:v>
                </c:pt>
              </c:numCache>
            </c:numRef>
          </c:val>
          <c:smooth val="0"/>
          <c:extLst>
            <c:ext xmlns:c16="http://schemas.microsoft.com/office/drawing/2014/chart" uri="{C3380CC4-5D6E-409C-BE32-E72D297353CC}">
              <c16:uniqueId val="{00000001-8411-4623-83AC-C4B99328905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109.29</c:v>
                </c:pt>
                <c:pt idx="3">
                  <c:v>105.99</c:v>
                </c:pt>
                <c:pt idx="4">
                  <c:v>111.64</c:v>
                </c:pt>
              </c:numCache>
            </c:numRef>
          </c:val>
          <c:extLst>
            <c:ext xmlns:c16="http://schemas.microsoft.com/office/drawing/2014/chart" uri="{C3380CC4-5D6E-409C-BE32-E72D297353CC}">
              <c16:uniqueId val="{00000000-6EBA-4B57-BDBF-2B1A88D3B2D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269.64</c:v>
                </c:pt>
                <c:pt idx="3">
                  <c:v>276.18</c:v>
                </c:pt>
                <c:pt idx="4">
                  <c:v>258.89999999999998</c:v>
                </c:pt>
              </c:numCache>
            </c:numRef>
          </c:val>
          <c:smooth val="0"/>
          <c:extLst>
            <c:ext xmlns:c16="http://schemas.microsoft.com/office/drawing/2014/chart" uri="{C3380CC4-5D6E-409C-BE32-E72D297353CC}">
              <c16:uniqueId val="{00000001-6EBA-4B57-BDBF-2B1A88D3B2D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28.12</c:v>
                </c:pt>
                <c:pt idx="3">
                  <c:v>29.54</c:v>
                </c:pt>
                <c:pt idx="4">
                  <c:v>28.23</c:v>
                </c:pt>
              </c:numCache>
            </c:numRef>
          </c:val>
          <c:extLst>
            <c:ext xmlns:c16="http://schemas.microsoft.com/office/drawing/2014/chart" uri="{C3380CC4-5D6E-409C-BE32-E72D297353CC}">
              <c16:uniqueId val="{00000000-EDE0-4617-BAA4-48C44B1091C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54.14</c:v>
                </c:pt>
                <c:pt idx="3">
                  <c:v>53.79</c:v>
                </c:pt>
                <c:pt idx="4">
                  <c:v>50.07</c:v>
                </c:pt>
              </c:numCache>
            </c:numRef>
          </c:val>
          <c:smooth val="0"/>
          <c:extLst>
            <c:ext xmlns:c16="http://schemas.microsoft.com/office/drawing/2014/chart" uri="{C3380CC4-5D6E-409C-BE32-E72D297353CC}">
              <c16:uniqueId val="{00000001-EDE0-4617-BAA4-48C44B1091C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81.13</c:v>
                </c:pt>
                <c:pt idx="3">
                  <c:v>83.63</c:v>
                </c:pt>
                <c:pt idx="4">
                  <c:v>83.4</c:v>
                </c:pt>
              </c:numCache>
            </c:numRef>
          </c:val>
          <c:extLst>
            <c:ext xmlns:c16="http://schemas.microsoft.com/office/drawing/2014/chart" uri="{C3380CC4-5D6E-409C-BE32-E72D297353CC}">
              <c16:uniqueId val="{00000000-C0D4-41DA-A9BB-0DB0C3CCB21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76.239999999999995</c:v>
                </c:pt>
                <c:pt idx="3">
                  <c:v>73.81</c:v>
                </c:pt>
                <c:pt idx="4">
                  <c:v>75.7</c:v>
                </c:pt>
              </c:numCache>
            </c:numRef>
          </c:val>
          <c:smooth val="0"/>
          <c:extLst>
            <c:ext xmlns:c16="http://schemas.microsoft.com/office/drawing/2014/chart" uri="{C3380CC4-5D6E-409C-BE32-E72D297353CC}">
              <c16:uniqueId val="{00000001-C0D4-41DA-A9BB-0DB0C3CCB21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富山県　黒部市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40072</v>
      </c>
      <c r="AM8" s="45"/>
      <c r="AN8" s="45"/>
      <c r="AO8" s="45"/>
      <c r="AP8" s="45"/>
      <c r="AQ8" s="45"/>
      <c r="AR8" s="45"/>
      <c r="AS8" s="45"/>
      <c r="AT8" s="46">
        <f>データ!$S$6</f>
        <v>426.31</v>
      </c>
      <c r="AU8" s="47"/>
      <c r="AV8" s="47"/>
      <c r="AW8" s="47"/>
      <c r="AX8" s="47"/>
      <c r="AY8" s="47"/>
      <c r="AZ8" s="47"/>
      <c r="BA8" s="47"/>
      <c r="BB8" s="48">
        <f>データ!$T$6</f>
        <v>94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35.270000000000003</v>
      </c>
      <c r="J10" s="47"/>
      <c r="K10" s="47"/>
      <c r="L10" s="47"/>
      <c r="M10" s="47"/>
      <c r="N10" s="47"/>
      <c r="O10" s="81"/>
      <c r="P10" s="48">
        <f>データ!$P$6</f>
        <v>12</v>
      </c>
      <c r="Q10" s="48"/>
      <c r="R10" s="48"/>
      <c r="S10" s="48"/>
      <c r="T10" s="48"/>
      <c r="U10" s="48"/>
      <c r="V10" s="48"/>
      <c r="W10" s="45">
        <f>データ!$Q$6</f>
        <v>1925</v>
      </c>
      <c r="X10" s="45"/>
      <c r="Y10" s="45"/>
      <c r="Z10" s="45"/>
      <c r="AA10" s="45"/>
      <c r="AB10" s="45"/>
      <c r="AC10" s="45"/>
      <c r="AD10" s="2"/>
      <c r="AE10" s="2"/>
      <c r="AF10" s="2"/>
      <c r="AG10" s="2"/>
      <c r="AH10" s="2"/>
      <c r="AI10" s="2"/>
      <c r="AJ10" s="2"/>
      <c r="AK10" s="2"/>
      <c r="AL10" s="45">
        <f>データ!$U$6</f>
        <v>4776</v>
      </c>
      <c r="AM10" s="45"/>
      <c r="AN10" s="45"/>
      <c r="AO10" s="45"/>
      <c r="AP10" s="45"/>
      <c r="AQ10" s="45"/>
      <c r="AR10" s="45"/>
      <c r="AS10" s="45"/>
      <c r="AT10" s="46">
        <f>データ!$V$6</f>
        <v>6.47</v>
      </c>
      <c r="AU10" s="47"/>
      <c r="AV10" s="47"/>
      <c r="AW10" s="47"/>
      <c r="AX10" s="47"/>
      <c r="AY10" s="47"/>
      <c r="AZ10" s="47"/>
      <c r="BA10" s="47"/>
      <c r="BB10" s="48">
        <f>データ!$W$6</f>
        <v>738.18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110</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111</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4NjDeuIiyiheWgLxI207UAqxAW+yk2jugZM6rT7Zd8D1d0E51uYecvVoicMbjlrLqd015GGzqrQgrS+puIma1Q==" saltValue="KV2w7cNRT7euy+YZdoU3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162078</v>
      </c>
      <c r="D6" s="20">
        <f t="shared" si="3"/>
        <v>46</v>
      </c>
      <c r="E6" s="20">
        <f t="shared" si="3"/>
        <v>1</v>
      </c>
      <c r="F6" s="20">
        <f t="shared" si="3"/>
        <v>0</v>
      </c>
      <c r="G6" s="20">
        <f t="shared" si="3"/>
        <v>5</v>
      </c>
      <c r="H6" s="20" t="str">
        <f t="shared" si="3"/>
        <v>富山県　黒部市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35.270000000000003</v>
      </c>
      <c r="P6" s="21">
        <f t="shared" si="3"/>
        <v>12</v>
      </c>
      <c r="Q6" s="21">
        <f t="shared" si="3"/>
        <v>1925</v>
      </c>
      <c r="R6" s="21">
        <f t="shared" si="3"/>
        <v>40072</v>
      </c>
      <c r="S6" s="21">
        <f t="shared" si="3"/>
        <v>426.31</v>
      </c>
      <c r="T6" s="21">
        <f t="shared" si="3"/>
        <v>94</v>
      </c>
      <c r="U6" s="21">
        <f t="shared" si="3"/>
        <v>4776</v>
      </c>
      <c r="V6" s="21">
        <f t="shared" si="3"/>
        <v>6.47</v>
      </c>
      <c r="W6" s="21">
        <f t="shared" si="3"/>
        <v>738.18</v>
      </c>
      <c r="X6" s="22" t="str">
        <f>IF(X7="",NA(),X7)</f>
        <v>-</v>
      </c>
      <c r="Y6" s="22" t="str">
        <f t="shared" ref="Y6:AG6" si="4">IF(Y7="",NA(),Y7)</f>
        <v>-</v>
      </c>
      <c r="Z6" s="22">
        <f t="shared" si="4"/>
        <v>100.79</v>
      </c>
      <c r="AA6" s="22">
        <f t="shared" si="4"/>
        <v>102.04</v>
      </c>
      <c r="AB6" s="22">
        <f t="shared" si="4"/>
        <v>100.25</v>
      </c>
      <c r="AC6" s="22" t="str">
        <f t="shared" si="4"/>
        <v>-</v>
      </c>
      <c r="AD6" s="22" t="str">
        <f t="shared" si="4"/>
        <v>-</v>
      </c>
      <c r="AE6" s="22">
        <f t="shared" si="4"/>
        <v>103.57</v>
      </c>
      <c r="AF6" s="22">
        <f t="shared" si="4"/>
        <v>100.97</v>
      </c>
      <c r="AG6" s="22">
        <f t="shared" si="4"/>
        <v>105.52</v>
      </c>
      <c r="AH6" s="21" t="str">
        <f>IF(AH7="","",IF(AH7="-","【-】","【"&amp;SUBSTITUTE(TEXT(AH7,"#,##0.00"),"-","△")&amp;"】"))</f>
        <v>【104.96】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5.78</v>
      </c>
      <c r="AQ6" s="22">
        <f t="shared" si="5"/>
        <v>8.73</v>
      </c>
      <c r="AR6" s="22">
        <f t="shared" si="5"/>
        <v>30.01</v>
      </c>
      <c r="AS6" s="21" t="str">
        <f>IF(AS7="","",IF(AS7="-","【-】","【"&amp;SUBSTITUTE(TEXT(AS7,"#,##0.00"),"-","△")&amp;"】"))</f>
        <v>【30.67】</v>
      </c>
      <c r="AT6" s="22" t="str">
        <f>IF(AT7="",NA(),AT7)</f>
        <v>-</v>
      </c>
      <c r="AU6" s="22" t="str">
        <f t="shared" ref="AU6:BC6" si="6">IF(AU7="",NA(),AU7)</f>
        <v>-</v>
      </c>
      <c r="AV6" s="22">
        <f t="shared" si="6"/>
        <v>174.06</v>
      </c>
      <c r="AW6" s="22">
        <f t="shared" si="6"/>
        <v>254.63</v>
      </c>
      <c r="AX6" s="22">
        <f t="shared" si="6"/>
        <v>299.27999999999997</v>
      </c>
      <c r="AY6" s="22" t="str">
        <f t="shared" si="6"/>
        <v>-</v>
      </c>
      <c r="AZ6" s="22" t="str">
        <f t="shared" si="6"/>
        <v>-</v>
      </c>
      <c r="BA6" s="22">
        <f t="shared" si="6"/>
        <v>92.24</v>
      </c>
      <c r="BB6" s="22">
        <f t="shared" si="6"/>
        <v>116</v>
      </c>
      <c r="BC6" s="22">
        <f t="shared" si="6"/>
        <v>249.43</v>
      </c>
      <c r="BD6" s="21" t="str">
        <f>IF(BD7="","",IF(BD7="-","【-】","【"&amp;SUBSTITUTE(TEXT(BD7,"#,##0.00"),"-","△")&amp;"】"))</f>
        <v>【195.24】</v>
      </c>
      <c r="BE6" s="22" t="str">
        <f>IF(BE7="",NA(),BE7)</f>
        <v>-</v>
      </c>
      <c r="BF6" s="22" t="str">
        <f t="shared" ref="BF6:BN6" si="7">IF(BF7="",NA(),BF7)</f>
        <v>-</v>
      </c>
      <c r="BG6" s="22">
        <f t="shared" si="7"/>
        <v>1006.62</v>
      </c>
      <c r="BH6" s="22">
        <f t="shared" si="7"/>
        <v>1047.52</v>
      </c>
      <c r="BI6" s="22">
        <f t="shared" si="7"/>
        <v>1105.6600000000001</v>
      </c>
      <c r="BJ6" s="22" t="str">
        <f t="shared" si="7"/>
        <v>-</v>
      </c>
      <c r="BK6" s="22" t="str">
        <f t="shared" si="7"/>
        <v>-</v>
      </c>
      <c r="BL6" s="22">
        <f t="shared" si="7"/>
        <v>1546.97</v>
      </c>
      <c r="BM6" s="22">
        <f t="shared" si="7"/>
        <v>1471.36</v>
      </c>
      <c r="BN6" s="22">
        <f t="shared" si="7"/>
        <v>922.05</v>
      </c>
      <c r="BO6" s="21" t="str">
        <f>IF(BO7="","",IF(BO7="-","【-】","【"&amp;SUBSTITUTE(TEXT(BO7,"#,##0.00"),"-","△")&amp;"】"))</f>
        <v>【1,090.93】</v>
      </c>
      <c r="BP6" s="22" t="str">
        <f>IF(BP7="",NA(),BP7)</f>
        <v>-</v>
      </c>
      <c r="BQ6" s="22" t="str">
        <f t="shared" ref="BQ6:BY6" si="8">IF(BQ7="",NA(),BQ7)</f>
        <v>-</v>
      </c>
      <c r="BR6" s="22">
        <f t="shared" si="8"/>
        <v>63.89</v>
      </c>
      <c r="BS6" s="22">
        <f t="shared" si="8"/>
        <v>64.38</v>
      </c>
      <c r="BT6" s="22">
        <f t="shared" si="8"/>
        <v>67.42</v>
      </c>
      <c r="BU6" s="22" t="str">
        <f t="shared" si="8"/>
        <v>-</v>
      </c>
      <c r="BV6" s="22" t="str">
        <f t="shared" si="8"/>
        <v>-</v>
      </c>
      <c r="BW6" s="22">
        <f t="shared" si="8"/>
        <v>51.1</v>
      </c>
      <c r="BX6" s="22">
        <f t="shared" si="8"/>
        <v>51.76</v>
      </c>
      <c r="BY6" s="22">
        <f t="shared" si="8"/>
        <v>64.39</v>
      </c>
      <c r="BZ6" s="21" t="str">
        <f>IF(BZ7="","",IF(BZ7="-","【-】","【"&amp;SUBSTITUTE(TEXT(BZ7,"#,##0.00"),"-","△")&amp;"】"))</f>
        <v>【58.61】</v>
      </c>
      <c r="CA6" s="22" t="str">
        <f>IF(CA7="",NA(),CA7)</f>
        <v>-</v>
      </c>
      <c r="CB6" s="22" t="str">
        <f t="shared" ref="CB6:CJ6" si="9">IF(CB7="",NA(),CB7)</f>
        <v>-</v>
      </c>
      <c r="CC6" s="22">
        <f t="shared" si="9"/>
        <v>109.29</v>
      </c>
      <c r="CD6" s="22">
        <f t="shared" si="9"/>
        <v>105.99</v>
      </c>
      <c r="CE6" s="22">
        <f t="shared" si="9"/>
        <v>111.64</v>
      </c>
      <c r="CF6" s="22" t="str">
        <f t="shared" si="9"/>
        <v>-</v>
      </c>
      <c r="CG6" s="22" t="str">
        <f t="shared" si="9"/>
        <v>-</v>
      </c>
      <c r="CH6" s="22">
        <f t="shared" si="9"/>
        <v>269.64</v>
      </c>
      <c r="CI6" s="22">
        <f t="shared" si="9"/>
        <v>276.18</v>
      </c>
      <c r="CJ6" s="22">
        <f t="shared" si="9"/>
        <v>258.89999999999998</v>
      </c>
      <c r="CK6" s="21" t="str">
        <f>IF(CK7="","",IF(CK7="-","【-】","【"&amp;SUBSTITUTE(TEXT(CK7,"#,##0.00"),"-","△")&amp;"】"))</f>
        <v>【274.97】</v>
      </c>
      <c r="CL6" s="22" t="str">
        <f>IF(CL7="",NA(),CL7)</f>
        <v>-</v>
      </c>
      <c r="CM6" s="22" t="str">
        <f t="shared" ref="CM6:CU6" si="10">IF(CM7="",NA(),CM7)</f>
        <v>-</v>
      </c>
      <c r="CN6" s="22">
        <f t="shared" si="10"/>
        <v>28.12</v>
      </c>
      <c r="CO6" s="22">
        <f t="shared" si="10"/>
        <v>29.54</v>
      </c>
      <c r="CP6" s="22">
        <f t="shared" si="10"/>
        <v>28.23</v>
      </c>
      <c r="CQ6" s="22" t="str">
        <f t="shared" si="10"/>
        <v>-</v>
      </c>
      <c r="CR6" s="22" t="str">
        <f t="shared" si="10"/>
        <v>-</v>
      </c>
      <c r="CS6" s="22">
        <f t="shared" si="10"/>
        <v>54.14</v>
      </c>
      <c r="CT6" s="22">
        <f t="shared" si="10"/>
        <v>53.79</v>
      </c>
      <c r="CU6" s="22">
        <f t="shared" si="10"/>
        <v>50.07</v>
      </c>
      <c r="CV6" s="21" t="str">
        <f>IF(CV7="","",IF(CV7="-","【-】","【"&amp;SUBSTITUTE(TEXT(CV7,"#,##0.00"),"-","△")&amp;"】"))</f>
        <v>【52.36】</v>
      </c>
      <c r="CW6" s="22" t="str">
        <f>IF(CW7="",NA(),CW7)</f>
        <v>-</v>
      </c>
      <c r="CX6" s="22" t="str">
        <f t="shared" ref="CX6:DF6" si="11">IF(CX7="",NA(),CX7)</f>
        <v>-</v>
      </c>
      <c r="CY6" s="22">
        <f t="shared" si="11"/>
        <v>81.13</v>
      </c>
      <c r="CZ6" s="22">
        <f t="shared" si="11"/>
        <v>83.63</v>
      </c>
      <c r="DA6" s="22">
        <f t="shared" si="11"/>
        <v>83.4</v>
      </c>
      <c r="DB6" s="22" t="str">
        <f t="shared" si="11"/>
        <v>-</v>
      </c>
      <c r="DC6" s="22" t="str">
        <f t="shared" si="11"/>
        <v>-</v>
      </c>
      <c r="DD6" s="22">
        <f t="shared" si="11"/>
        <v>76.239999999999995</v>
      </c>
      <c r="DE6" s="22">
        <f t="shared" si="11"/>
        <v>73.81</v>
      </c>
      <c r="DF6" s="22">
        <f t="shared" si="11"/>
        <v>75.7</v>
      </c>
      <c r="DG6" s="21" t="str">
        <f>IF(DG7="","",IF(DG7="-","【-】","【"&amp;SUBSTITUTE(TEXT(DG7,"#,##0.00"),"-","△")&amp;"】"))</f>
        <v>【73.88】</v>
      </c>
      <c r="DH6" s="22" t="str">
        <f>IF(DH7="",NA(),DH7)</f>
        <v>-</v>
      </c>
      <c r="DI6" s="22" t="str">
        <f t="shared" ref="DI6:DQ6" si="12">IF(DI7="",NA(),DI7)</f>
        <v>-</v>
      </c>
      <c r="DJ6" s="22">
        <f t="shared" si="12"/>
        <v>5.77</v>
      </c>
      <c r="DK6" s="22">
        <f t="shared" si="12"/>
        <v>10.58</v>
      </c>
      <c r="DL6" s="22">
        <f t="shared" si="12"/>
        <v>15</v>
      </c>
      <c r="DM6" s="22" t="str">
        <f t="shared" si="12"/>
        <v>-</v>
      </c>
      <c r="DN6" s="22" t="str">
        <f t="shared" si="12"/>
        <v>-</v>
      </c>
      <c r="DO6" s="22">
        <f t="shared" si="12"/>
        <v>31.44</v>
      </c>
      <c r="DP6" s="22">
        <f t="shared" si="12"/>
        <v>35.43</v>
      </c>
      <c r="DQ6" s="22">
        <f t="shared" si="12"/>
        <v>42.98</v>
      </c>
      <c r="DR6" s="21" t="str">
        <f>IF(DR7="","",IF(DR7="-","【-】","【"&amp;SUBSTITUTE(TEXT(DR7,"#,##0.00"),"-","△")&amp;"】"))</f>
        <v>【39.30】</v>
      </c>
      <c r="DS6" s="22" t="str">
        <f>IF(DS7="",NA(),DS7)</f>
        <v>-</v>
      </c>
      <c r="DT6" s="22" t="str">
        <f t="shared" ref="DT6:EB6" si="13">IF(DT7="",NA(),DT7)</f>
        <v>-</v>
      </c>
      <c r="DU6" s="22">
        <f t="shared" si="13"/>
        <v>20.53</v>
      </c>
      <c r="DV6" s="22">
        <f t="shared" si="13"/>
        <v>19.95</v>
      </c>
      <c r="DW6" s="22">
        <f t="shared" si="13"/>
        <v>20.21</v>
      </c>
      <c r="DX6" s="22" t="str">
        <f t="shared" si="13"/>
        <v>-</v>
      </c>
      <c r="DY6" s="22" t="str">
        <f t="shared" si="13"/>
        <v>-</v>
      </c>
      <c r="DZ6" s="22">
        <f t="shared" si="13"/>
        <v>10.78</v>
      </c>
      <c r="EA6" s="22">
        <f t="shared" si="13"/>
        <v>11.16</v>
      </c>
      <c r="EB6" s="22">
        <f t="shared" si="13"/>
        <v>23.24</v>
      </c>
      <c r="EC6" s="21" t="str">
        <f>IF(EC7="","",IF(EC7="-","【-】","【"&amp;SUBSTITUTE(TEXT(EC7,"#,##0.00"),"-","△")&amp;"】"))</f>
        <v>【18.76】</v>
      </c>
      <c r="ED6" s="22" t="str">
        <f>IF(ED7="",NA(),ED7)</f>
        <v>-</v>
      </c>
      <c r="EE6" s="22" t="str">
        <f t="shared" ref="EE6:EM6" si="14">IF(EE7="",NA(),EE7)</f>
        <v>-</v>
      </c>
      <c r="EF6" s="22">
        <f t="shared" si="14"/>
        <v>1.21</v>
      </c>
      <c r="EG6" s="22">
        <f t="shared" si="14"/>
        <v>1.22</v>
      </c>
      <c r="EH6" s="22">
        <f t="shared" si="14"/>
        <v>0.55000000000000004</v>
      </c>
      <c r="EI6" s="22" t="str">
        <f t="shared" si="14"/>
        <v>-</v>
      </c>
      <c r="EJ6" s="22" t="str">
        <f t="shared" si="14"/>
        <v>-</v>
      </c>
      <c r="EK6" s="22">
        <f t="shared" si="14"/>
        <v>0.26</v>
      </c>
      <c r="EL6" s="22">
        <f t="shared" si="14"/>
        <v>0.28999999999999998</v>
      </c>
      <c r="EM6" s="22">
        <f t="shared" si="14"/>
        <v>0.39</v>
      </c>
      <c r="EN6" s="21" t="str">
        <f>IF(EN7="","",IF(EN7="-","【-】","【"&amp;SUBSTITUTE(TEXT(EN7,"#,##0.00"),"-","△")&amp;"】"))</f>
        <v>【0.65】</v>
      </c>
    </row>
    <row r="7" spans="1:144" s="23" customFormat="1" x14ac:dyDescent="0.15">
      <c r="A7" s="15"/>
      <c r="B7" s="24">
        <v>2022</v>
      </c>
      <c r="C7" s="24">
        <v>162078</v>
      </c>
      <c r="D7" s="24">
        <v>46</v>
      </c>
      <c r="E7" s="24">
        <v>1</v>
      </c>
      <c r="F7" s="24">
        <v>0</v>
      </c>
      <c r="G7" s="24">
        <v>5</v>
      </c>
      <c r="H7" s="24" t="s">
        <v>92</v>
      </c>
      <c r="I7" s="24" t="s">
        <v>93</v>
      </c>
      <c r="J7" s="24" t="s">
        <v>94</v>
      </c>
      <c r="K7" s="24" t="s">
        <v>95</v>
      </c>
      <c r="L7" s="24" t="s">
        <v>96</v>
      </c>
      <c r="M7" s="24" t="s">
        <v>97</v>
      </c>
      <c r="N7" s="25" t="s">
        <v>98</v>
      </c>
      <c r="O7" s="25">
        <v>35.270000000000003</v>
      </c>
      <c r="P7" s="25">
        <v>12</v>
      </c>
      <c r="Q7" s="25">
        <v>1925</v>
      </c>
      <c r="R7" s="25">
        <v>40072</v>
      </c>
      <c r="S7" s="25">
        <v>426.31</v>
      </c>
      <c r="T7" s="25">
        <v>94</v>
      </c>
      <c r="U7" s="25">
        <v>4776</v>
      </c>
      <c r="V7" s="25">
        <v>6.47</v>
      </c>
      <c r="W7" s="25">
        <v>738.18</v>
      </c>
      <c r="X7" s="25" t="s">
        <v>98</v>
      </c>
      <c r="Y7" s="25" t="s">
        <v>98</v>
      </c>
      <c r="Z7" s="25">
        <v>100.79</v>
      </c>
      <c r="AA7" s="25">
        <v>102.04</v>
      </c>
      <c r="AB7" s="25">
        <v>100.25</v>
      </c>
      <c r="AC7" s="25" t="s">
        <v>98</v>
      </c>
      <c r="AD7" s="25" t="s">
        <v>98</v>
      </c>
      <c r="AE7" s="25">
        <v>103.57</v>
      </c>
      <c r="AF7" s="25">
        <v>100.97</v>
      </c>
      <c r="AG7" s="25">
        <v>105.52</v>
      </c>
      <c r="AH7" s="25">
        <v>104.96</v>
      </c>
      <c r="AI7" s="25" t="s">
        <v>98</v>
      </c>
      <c r="AJ7" s="25" t="s">
        <v>98</v>
      </c>
      <c r="AK7" s="25">
        <v>0</v>
      </c>
      <c r="AL7" s="25">
        <v>0</v>
      </c>
      <c r="AM7" s="25">
        <v>0</v>
      </c>
      <c r="AN7" s="25" t="s">
        <v>98</v>
      </c>
      <c r="AO7" s="25" t="s">
        <v>98</v>
      </c>
      <c r="AP7" s="25">
        <v>5.78</v>
      </c>
      <c r="AQ7" s="25">
        <v>8.73</v>
      </c>
      <c r="AR7" s="25">
        <v>30.01</v>
      </c>
      <c r="AS7" s="25">
        <v>30.67</v>
      </c>
      <c r="AT7" s="25" t="s">
        <v>98</v>
      </c>
      <c r="AU7" s="25" t="s">
        <v>98</v>
      </c>
      <c r="AV7" s="25">
        <v>174.06</v>
      </c>
      <c r="AW7" s="25">
        <v>254.63</v>
      </c>
      <c r="AX7" s="25">
        <v>299.27999999999997</v>
      </c>
      <c r="AY7" s="25" t="s">
        <v>98</v>
      </c>
      <c r="AZ7" s="25" t="s">
        <v>98</v>
      </c>
      <c r="BA7" s="25">
        <v>92.24</v>
      </c>
      <c r="BB7" s="25">
        <v>116</v>
      </c>
      <c r="BC7" s="25">
        <v>249.43</v>
      </c>
      <c r="BD7" s="25">
        <v>195.24</v>
      </c>
      <c r="BE7" s="25" t="s">
        <v>98</v>
      </c>
      <c r="BF7" s="25" t="s">
        <v>98</v>
      </c>
      <c r="BG7" s="25">
        <v>1006.62</v>
      </c>
      <c r="BH7" s="25">
        <v>1047.52</v>
      </c>
      <c r="BI7" s="25">
        <v>1105.6600000000001</v>
      </c>
      <c r="BJ7" s="25" t="s">
        <v>98</v>
      </c>
      <c r="BK7" s="25" t="s">
        <v>98</v>
      </c>
      <c r="BL7" s="25">
        <v>1546.97</v>
      </c>
      <c r="BM7" s="25">
        <v>1471.36</v>
      </c>
      <c r="BN7" s="25">
        <v>922.05</v>
      </c>
      <c r="BO7" s="25">
        <v>1090.93</v>
      </c>
      <c r="BP7" s="25" t="s">
        <v>98</v>
      </c>
      <c r="BQ7" s="25" t="s">
        <v>98</v>
      </c>
      <c r="BR7" s="25">
        <v>63.89</v>
      </c>
      <c r="BS7" s="25">
        <v>64.38</v>
      </c>
      <c r="BT7" s="25">
        <v>67.42</v>
      </c>
      <c r="BU7" s="25" t="s">
        <v>98</v>
      </c>
      <c r="BV7" s="25" t="s">
        <v>98</v>
      </c>
      <c r="BW7" s="25">
        <v>51.1</v>
      </c>
      <c r="BX7" s="25">
        <v>51.76</v>
      </c>
      <c r="BY7" s="25">
        <v>64.39</v>
      </c>
      <c r="BZ7" s="25">
        <v>58.61</v>
      </c>
      <c r="CA7" s="25" t="s">
        <v>98</v>
      </c>
      <c r="CB7" s="25" t="s">
        <v>98</v>
      </c>
      <c r="CC7" s="25">
        <v>109.29</v>
      </c>
      <c r="CD7" s="25">
        <v>105.99</v>
      </c>
      <c r="CE7" s="25">
        <v>111.64</v>
      </c>
      <c r="CF7" s="25" t="s">
        <v>98</v>
      </c>
      <c r="CG7" s="25" t="s">
        <v>98</v>
      </c>
      <c r="CH7" s="25">
        <v>269.64</v>
      </c>
      <c r="CI7" s="25">
        <v>276.18</v>
      </c>
      <c r="CJ7" s="25">
        <v>258.89999999999998</v>
      </c>
      <c r="CK7" s="25">
        <v>274.97000000000003</v>
      </c>
      <c r="CL7" s="25" t="s">
        <v>98</v>
      </c>
      <c r="CM7" s="25" t="s">
        <v>98</v>
      </c>
      <c r="CN7" s="25">
        <v>28.12</v>
      </c>
      <c r="CO7" s="25">
        <v>29.54</v>
      </c>
      <c r="CP7" s="25">
        <v>28.23</v>
      </c>
      <c r="CQ7" s="25" t="s">
        <v>98</v>
      </c>
      <c r="CR7" s="25" t="s">
        <v>98</v>
      </c>
      <c r="CS7" s="25">
        <v>54.14</v>
      </c>
      <c r="CT7" s="25">
        <v>53.79</v>
      </c>
      <c r="CU7" s="25">
        <v>50.07</v>
      </c>
      <c r="CV7" s="25">
        <v>52.36</v>
      </c>
      <c r="CW7" s="25" t="s">
        <v>98</v>
      </c>
      <c r="CX7" s="25" t="s">
        <v>98</v>
      </c>
      <c r="CY7" s="25">
        <v>81.13</v>
      </c>
      <c r="CZ7" s="25">
        <v>83.63</v>
      </c>
      <c r="DA7" s="25">
        <v>83.4</v>
      </c>
      <c r="DB7" s="25" t="s">
        <v>98</v>
      </c>
      <c r="DC7" s="25" t="s">
        <v>98</v>
      </c>
      <c r="DD7" s="25">
        <v>76.239999999999995</v>
      </c>
      <c r="DE7" s="25">
        <v>73.81</v>
      </c>
      <c r="DF7" s="25">
        <v>75.7</v>
      </c>
      <c r="DG7" s="25">
        <v>73.88</v>
      </c>
      <c r="DH7" s="25" t="s">
        <v>98</v>
      </c>
      <c r="DI7" s="25" t="s">
        <v>98</v>
      </c>
      <c r="DJ7" s="25">
        <v>5.77</v>
      </c>
      <c r="DK7" s="25">
        <v>10.58</v>
      </c>
      <c r="DL7" s="25">
        <v>15</v>
      </c>
      <c r="DM7" s="25" t="s">
        <v>98</v>
      </c>
      <c r="DN7" s="25" t="s">
        <v>98</v>
      </c>
      <c r="DO7" s="25">
        <v>31.44</v>
      </c>
      <c r="DP7" s="25">
        <v>35.43</v>
      </c>
      <c r="DQ7" s="25">
        <v>42.98</v>
      </c>
      <c r="DR7" s="25">
        <v>39.299999999999997</v>
      </c>
      <c r="DS7" s="25" t="s">
        <v>98</v>
      </c>
      <c r="DT7" s="25" t="s">
        <v>98</v>
      </c>
      <c r="DU7" s="25">
        <v>20.53</v>
      </c>
      <c r="DV7" s="25">
        <v>19.95</v>
      </c>
      <c r="DW7" s="25">
        <v>20.21</v>
      </c>
      <c r="DX7" s="25" t="s">
        <v>98</v>
      </c>
      <c r="DY7" s="25" t="s">
        <v>98</v>
      </c>
      <c r="DZ7" s="25">
        <v>10.78</v>
      </c>
      <c r="EA7" s="25">
        <v>11.16</v>
      </c>
      <c r="EB7" s="25">
        <v>23.24</v>
      </c>
      <c r="EC7" s="25">
        <v>18.760000000000002</v>
      </c>
      <c r="ED7" s="25" t="s">
        <v>98</v>
      </c>
      <c r="EE7" s="25" t="s">
        <v>98</v>
      </c>
      <c r="EF7" s="25">
        <v>1.21</v>
      </c>
      <c r="EG7" s="25">
        <v>1.22</v>
      </c>
      <c r="EH7" s="25">
        <v>0.55000000000000004</v>
      </c>
      <c r="EI7" s="25" t="s">
        <v>98</v>
      </c>
      <c r="EJ7" s="25" t="s">
        <v>98</v>
      </c>
      <c r="EK7" s="25">
        <v>0.26</v>
      </c>
      <c r="EL7" s="25">
        <v>0.28999999999999998</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霜野 珠理</cp:lastModifiedBy>
  <cp:lastPrinted>2024-01-22T07:28:17Z</cp:lastPrinted>
  <dcterms:created xsi:type="dcterms:W3CDTF">2023-12-05T00:52:56Z</dcterms:created>
  <dcterms:modified xsi:type="dcterms:W3CDTF">2024-01-23T04:32:41Z</dcterms:modified>
  <cp:category/>
</cp:coreProperties>
</file>