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R8k9PONF7kQJCfs7PwiZJLIXicXBYW8De62rEx/q24bjDaR07C0E0FZJ2QLUsoMkrhdQfjQdLpi0sWh31ng1A==" workbookSaltValue="2kkhvcMBKl2NQQPYyN9UA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<sst xmlns="http://schemas.openxmlformats.org/spreadsheetml/2006/main" xmlns:r="http://schemas.openxmlformats.org/officeDocument/2006/relationships" count="115" uniqueCount="115">
  <si>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</si>
  <si>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</si>
  <si>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</si>
  <si>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</si>
  <si>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</si>
  <si>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</si>
  <si>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</si>
  <si>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</si>
  <si>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</si>
  <si>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</si>
  <si>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</si>
  <si>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</si>
  <si>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</si>
  <si>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</si>
  <si>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</si>
  <si>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</si>
  <si>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</si>
  <si>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</si>
  <si>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</si>
  <si>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</si>
  <si>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</si>
  <si>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</si>
  <si>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</si>
  <si>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</si>
  <si>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</si>
  <si>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</si>
  <si>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</si>
  <si>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</si>
  <si>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</si>
  <si>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</si>
  <si>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</si>
  <si>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</si>
  <si>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</si>
  <si>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</si>
  <si>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</si>
  <si>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</si>
  <si>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</si>
  <si>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</si>
  <si>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</si>
  <si>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</si>
  <si>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</si>
  <si>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</si>
  <si>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</si>
  <si>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</si>
  <si>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</si>
  <si>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</si>
  <si>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</si>
  <si>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</si>
  <si>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</si>
  <si>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</si>
  <si>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</si>
  <si>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</si>
  <si>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</si>
  <si>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</si>
  <si>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</si>
  <si>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</si>
  <si>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</si>
  <si>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</si>
  <si>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</si>
  <si>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</si>
  <si>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</si>
  <si>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</si>
  <si>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</si>
  <si>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</si>
  <si>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r>
      <t>①有形固定資産減価償却率：本市の農業集落排水事業については、最も早く整備が完了した区域で昭和６３年に供用開始しており、この区域において平成１４年に汚水処理施設の機能強化に伴う設備更新を実施した。
　類似団体に比べて減価償却は進行して</t>
    </r>
    <r>
      <rPr>
        <sz val="11"/>
        <color theme="1"/>
        <rFont val="ＭＳ ゴシック"/>
      </rPr>
      <t>おらず、今後、処理場は廃止されるが、管渠等については将来の更新に備え確実に財源を確保しておく必要がある。
②管渠老朽化率、③管渠改善率：管渠については法定耐用年数を経過していないため、当面大規模な施設更新は見込んでいない。</t>
    </r>
    <rPh sb="120" eb="122">
      <t>コンゴ</t>
    </rPh>
    <rPh sb="123" eb="126">
      <t>ショリジョウ</t>
    </rPh>
    <rPh sb="127" eb="129">
      <t>ハイシ</t>
    </rPh>
    <rPh sb="134" eb="136">
      <t>カンキョ</t>
    </rPh>
    <rPh sb="136" eb="137">
      <t>トウ</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</si>
  <si>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</si>
  <si>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</si>
  <si>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</si>
  <si>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</si>
  <si>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</si>
  <si>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</si>
  <si>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</si>
  <si>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</si>
  <si>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</si>
  <si>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</si>
  <si>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</si>
  <si>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</si>
  <si>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</si>
  <si>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</si>
  <si>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</si>
  <si>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</si>
  <si>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</si>
  <si>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</si>
  <si>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</si>
  <si>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</si>
  <si>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</si>
  <si>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</si>
  <si>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</si>
  <si>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</si>
  <si>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</si>
  <si>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</si>
  <si>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</si>
  <si>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</si>
  <si>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</si>
  <si>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</si>
  <si>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</si>
  <si>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</si>
  <si>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</si>
  <si>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</si>
  <si>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</si>
  <si>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</si>
  <si>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</si>
  <si>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</si>
  <si>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</si>
  <si>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</si>
  <si>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</si>
  <si>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</si>
  <si>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</si>
  <si>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</si>
  <si>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</si>
  <si>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</si>
  <si>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</si>
  <si>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</si>
  <si>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①経常収支比率</t>
    </r>
    <r>
      <rPr>
        <sz val="11"/>
        <color theme="1"/>
        <rFont val="ＭＳ ゴシック"/>
      </rPr>
      <t>、②累積欠損金比率：令和４年度で経常収支が黒字に転じ、累積欠損金が解消したが、一般会計繰入金への依存度が高い状況にある。使用料収入の確保と維持管理費の節減を図り、健全な経営を維持していく必要がある。
③流動比率、④企業債残高対事業規模比率：現金の確保については一般会計繰入金への依存度が高いが、建設投資の元金償還のピークを過ぎたため、今後償還額が減少することで、流動比率、企業債残高対事業規模比率は徐々に改善する見込みである。一方で、今後、人口減による使用料収入の減少が見込まれるため、維持管理費の節減に努め、確実に現金を確保し経営改善していく必要がある。
⑤経費回収率：使用料で回収すべき経費を賄えている。将来の更新に備え、引き続き財源を確保していく必要がある。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⑦施設利用率：類似団体よりも高い水準で稼働している。今後、流域下水道に接続し施設は廃止される予定のため、それまで高い水準を維持して運営できるよう努めたい。
⑧水洗化率：類似団体よりも高い水準であり、更なる向上に向けて広報・啓発に引き続き努めたい。</t>
    </r>
    <rPh sb="17" eb="19">
      <t>レイワ</t>
    </rPh>
    <rPh sb="20" eb="22">
      <t>ネンド</t>
    </rPh>
    <rPh sb="23" eb="25">
      <t>ケイジョウ</t>
    </rPh>
    <rPh sb="25" eb="27">
      <t>シュウシ</t>
    </rPh>
    <rPh sb="28" eb="30">
      <t>クロジ</t>
    </rPh>
    <rPh sb="31" eb="32">
      <t>テン</t>
    </rPh>
    <rPh sb="34" eb="36">
      <t>ルイセキ</t>
    </rPh>
    <rPh sb="36" eb="39">
      <t>ケッソンキン</t>
    </rPh>
    <rPh sb="40" eb="42">
      <t>カイショウ</t>
    </rPh>
    <rPh sb="55" eb="58">
      <t>イゾンド</t>
    </rPh>
    <rPh sb="59" eb="60">
      <t>タカ</t>
    </rPh>
    <rPh sb="61" eb="63">
      <t>ジョウキョウ</t>
    </rPh>
    <rPh sb="67" eb="70">
      <t>シヨウリョウ</t>
    </rPh>
    <rPh sb="70" eb="72">
      <t>シュウニュウ</t>
    </rPh>
    <rPh sb="73" eb="75">
      <t>カクホ</t>
    </rPh>
    <rPh sb="88" eb="90">
      <t>ケンゼン</t>
    </rPh>
    <rPh sb="91" eb="93">
      <t>ケイエイ</t>
    </rPh>
    <rPh sb="94" eb="96">
      <t>イジ</t>
    </rPh>
    <rPh sb="100" eb="102">
      <t>ヒツヨウ</t>
    </rPh>
    <rPh sb="127" eb="129">
      <t>ゲンキン</t>
    </rPh>
    <rPh sb="130" eb="132">
      <t>カクホ</t>
    </rPh>
    <rPh sb="137" eb="139">
      <t>イッパン</t>
    </rPh>
    <rPh sb="139" eb="141">
      <t>カイケイ</t>
    </rPh>
    <rPh sb="141" eb="144">
      <t>クリイレキン</t>
    </rPh>
    <rPh sb="146" eb="149">
      <t>イゾンド</t>
    </rPh>
    <rPh sb="150" eb="151">
      <t>タカ</t>
    </rPh>
    <rPh sb="168" eb="169">
      <t>ス</t>
    </rPh>
    <rPh sb="174" eb="176">
      <t>コンゴ</t>
    </rPh>
    <rPh sb="188" eb="190">
      <t>リュウドウ</t>
    </rPh>
    <rPh sb="190" eb="192">
      <t>ヒリツ</t>
    </rPh>
    <rPh sb="193" eb="196">
      <t>キギョウサイ</t>
    </rPh>
    <rPh sb="196" eb="198">
      <t>ザンダカ</t>
    </rPh>
    <rPh sb="198" eb="199">
      <t>タイ</t>
    </rPh>
    <rPh sb="199" eb="201">
      <t>ジギョウ</t>
    </rPh>
    <rPh sb="201" eb="203">
      <t>キボ</t>
    </rPh>
    <rPh sb="203" eb="205">
      <t>ヒリツ</t>
    </rPh>
    <rPh sb="224" eb="226">
      <t>コンゴ</t>
    </rPh>
    <rPh sb="227" eb="229">
      <t>ジンコウ</t>
    </rPh>
    <rPh sb="229" eb="230">
      <t>ゲン</t>
    </rPh>
    <rPh sb="239" eb="241">
      <t>ゲンショウ</t>
    </rPh>
    <rPh sb="271" eb="273">
      <t>ケイエイ</t>
    </rPh>
    <rPh sb="423" eb="425">
      <t>カドウ</t>
    </rPh>
    <rPh sb="430" eb="432">
      <t>コンゴ</t>
    </rPh>
    <rPh sb="433" eb="435">
      <t>リュウイキ</t>
    </rPh>
    <rPh sb="435" eb="438">
      <t>ゲスイドウ</t>
    </rPh>
    <rPh sb="439" eb="441">
      <t>セツゾク</t>
    </rPh>
    <rPh sb="442" eb="444">
      <t>シセツ</t>
    </rPh>
    <rPh sb="445" eb="447">
      <t>ハイシ</t>
    </rPh>
    <rPh sb="450" eb="452">
      <t>ヨテイ</t>
    </rPh>
    <rPh sb="460" eb="461">
      <t>タカ</t>
    </rPh>
    <rPh sb="462" eb="464">
      <t>スイジュン</t>
    </rPh>
    <rPh sb="465" eb="467">
      <t>イジ</t>
    </rPh>
    <rPh sb="469" eb="471">
      <t>ウンエイ</t>
    </rPh>
    <rPh sb="476" eb="477">
      <t>ツト</t>
    </rPh>
    <phoneticPr fontId="1"/>
  </si>
  <si>
    <r>
      <t>　本市の農業集落排水事業は</t>
    </r>
    <r>
      <rPr>
        <sz val="11"/>
        <color theme="1"/>
        <rFont val="ＭＳ ゴシック"/>
      </rPr>
      <t>整備が完了しているため、水洗化率は高い水準で推移しており、現段階では汚水処理に要する費用も使用料収入によって賄えている。一方で、既にある程度の水洗化率に達していることや人口減が見込まれる地域であることから、使用料収入は今後減少する見込みである。今後、流域下水道に接続することで、処理場が廃止されることを見越して、適正な規模での施設の維持管理に努め、維持管理費の節減による更なる経営状況の改善を図る必要がある。
　なお、経営戦略については令和元年度に策定しており、令和６年度に見直しを予定している。</t>
    </r>
    <rPh sb="16" eb="18">
      <t>カンリョウ</t>
    </rPh>
    <rPh sb="97" eb="100">
      <t>ジンコウゲン</t>
    </rPh>
    <rPh sb="101" eb="103">
      <t>ミコ</t>
    </rPh>
    <rPh sb="106" eb="108">
      <t>チイキ</t>
    </rPh>
    <rPh sb="122" eb="124">
      <t>コンゴ</t>
    </rPh>
    <rPh sb="124" eb="126">
      <t>ゲンショウ</t>
    </rPh>
    <rPh sb="135" eb="137">
      <t>コンゴ</t>
    </rPh>
    <rPh sb="176" eb="178">
      <t>シセツ</t>
    </rPh>
    <rPh sb="187" eb="188">
      <t>ユイ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</si>
</sst>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6" xfId="0" applyFont="1" applyBorder="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62.28</c:v>
                </c:pt>
                <c:pt idx="3">
                  <c:v>63.64</c:v>
                </c:pt>
                <c:pt idx="4">
                  <c:v>60.83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96.7</c:v>
                </c:pt>
                <c:pt idx="3">
                  <c:v>96.71</c:v>
                </c:pt>
                <c:pt idx="4">
                  <c:v>96.73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84.16</c:v>
                </c:pt>
                <c:pt idx="3">
                  <c:v>92.25</c:v>
                </c:pt>
                <c:pt idx="4">
                  <c:v>100.15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3.93</c:v>
                </c:pt>
                <c:pt idx="3">
                  <c:v>7.35</c:v>
                </c:pt>
                <c:pt idx="4">
                  <c:v>10.6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52.67</c:v>
                </c:pt>
                <c:pt idx="3">
                  <c:v>25</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-45.67</c:v>
                </c:pt>
                <c:pt idx="3">
                  <c:v>-70.52</c:v>
                </c:pt>
                <c:pt idx="4">
                  <c:v>-71.37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962.12</c:v>
                </c:pt>
                <c:pt idx="3">
                  <c:v>1000</c:v>
                </c:pt>
                <c:pt idx="4">
                  <c:v>941.61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98.97</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177.76</c:v>
                </c:pt>
                <c:pt idx="3">
                  <c:v>161.46</c:v>
                </c:pt>
                <c:pt idx="4">
                  <c:v>161.9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0" workbookViewId="0">
      <selection activeCell="CA58" sqref="CA5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47347</v>
      </c>
      <c r="AM8" s="21"/>
      <c r="AN8" s="21"/>
      <c r="AO8" s="21"/>
      <c r="AP8" s="21"/>
      <c r="AQ8" s="21"/>
      <c r="AR8" s="21"/>
      <c r="AS8" s="21"/>
      <c r="AT8" s="7">
        <f>データ!T6</f>
        <v>127.03</v>
      </c>
      <c r="AU8" s="7"/>
      <c r="AV8" s="7"/>
      <c r="AW8" s="7"/>
      <c r="AX8" s="7"/>
      <c r="AY8" s="7"/>
      <c r="AZ8" s="7"/>
      <c r="BA8" s="7"/>
      <c r="BB8" s="7">
        <f>データ!U6</f>
        <v>372.72</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77.22</v>
      </c>
      <c r="J10" s="7"/>
      <c r="K10" s="7"/>
      <c r="L10" s="7"/>
      <c r="M10" s="7"/>
      <c r="N10" s="7"/>
      <c r="O10" s="7"/>
      <c r="P10" s="7">
        <f>データ!P6</f>
        <v>10.039999999999999</v>
      </c>
      <c r="Q10" s="7"/>
      <c r="R10" s="7"/>
      <c r="S10" s="7"/>
      <c r="T10" s="7"/>
      <c r="U10" s="7"/>
      <c r="V10" s="7"/>
      <c r="W10" s="7">
        <f>データ!Q6</f>
        <v>82.16</v>
      </c>
      <c r="X10" s="7"/>
      <c r="Y10" s="7"/>
      <c r="Z10" s="7"/>
      <c r="AA10" s="7"/>
      <c r="AB10" s="7"/>
      <c r="AC10" s="7"/>
      <c r="AD10" s="21">
        <f>データ!R6</f>
        <v>3300</v>
      </c>
      <c r="AE10" s="21"/>
      <c r="AF10" s="21"/>
      <c r="AG10" s="21"/>
      <c r="AH10" s="21"/>
      <c r="AI10" s="21"/>
      <c r="AJ10" s="21"/>
      <c r="AK10" s="2"/>
      <c r="AL10" s="21">
        <f>データ!V6</f>
        <v>4741</v>
      </c>
      <c r="AM10" s="21"/>
      <c r="AN10" s="21"/>
      <c r="AO10" s="21"/>
      <c r="AP10" s="21"/>
      <c r="AQ10" s="21"/>
      <c r="AR10" s="21"/>
      <c r="AS10" s="21"/>
      <c r="AT10" s="7">
        <f>データ!W6</f>
        <v>2.16</v>
      </c>
      <c r="AU10" s="7"/>
      <c r="AV10" s="7"/>
      <c r="AW10" s="7"/>
      <c r="AX10" s="7"/>
      <c r="AY10" s="7"/>
      <c r="AZ10" s="7"/>
      <c r="BA10" s="7"/>
      <c r="BB10" s="7">
        <f>データ!X6</f>
        <v>2194.91</v>
      </c>
      <c r="BC10" s="7"/>
      <c r="BD10" s="7"/>
      <c r="BE10" s="7"/>
      <c r="BF10" s="7"/>
      <c r="BG10" s="7"/>
      <c r="BH10" s="7"/>
      <c r="BI10" s="7"/>
      <c r="BJ10" s="2"/>
      <c r="BK10" s="2"/>
      <c r="BL10" s="29" t="s">
        <v>36</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39</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64</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9</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hQHVqrHmDEsumSnyfuaV7hSOeiokNy8v9Puwixag2xLaGz4ykIkOOppLJ8X2fk82CU/QRLh+BQTx63vYBzC5og==" saltValue="0tTiGCJMbbBLztw0c/Ht0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32</v>
      </c>
      <c r="C3" s="64" t="s">
        <v>56</v>
      </c>
      <c r="D3" s="64" t="s">
        <v>57</v>
      </c>
      <c r="E3" s="64" t="s">
        <v>5</v>
      </c>
      <c r="F3" s="64" t="s">
        <v>4</v>
      </c>
      <c r="G3" s="64" t="s">
        <v>24</v>
      </c>
      <c r="H3" s="71" t="s">
        <v>58</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27</v>
      </c>
      <c r="AV4" s="83"/>
      <c r="AW4" s="83"/>
      <c r="AX4" s="83"/>
      <c r="AY4" s="83"/>
      <c r="AZ4" s="83"/>
      <c r="BA4" s="83"/>
      <c r="BB4" s="83"/>
      <c r="BC4" s="83"/>
      <c r="BD4" s="83"/>
      <c r="BE4" s="83"/>
      <c r="BF4" s="83" t="s">
        <v>60</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55</v>
      </c>
      <c r="I5" s="73" t="s">
        <v>70</v>
      </c>
      <c r="J5" s="73" t="s">
        <v>71</v>
      </c>
      <c r="K5" s="73" t="s">
        <v>72</v>
      </c>
      <c r="L5" s="73" t="s">
        <v>73</v>
      </c>
      <c r="M5" s="73" t="s">
        <v>6</v>
      </c>
      <c r="N5" s="73" t="s">
        <v>74</v>
      </c>
      <c r="O5" s="73" t="s">
        <v>75</v>
      </c>
      <c r="P5" s="73" t="s">
        <v>76</v>
      </c>
      <c r="Q5" s="73" t="s">
        <v>77</v>
      </c>
      <c r="R5" s="73" t="s">
        <v>78</v>
      </c>
      <c r="S5" s="73" t="s">
        <v>79</v>
      </c>
      <c r="T5" s="73" t="s">
        <v>80</v>
      </c>
      <c r="U5" s="73" t="s">
        <v>63</v>
      </c>
      <c r="V5" s="73" t="s">
        <v>81</v>
      </c>
      <c r="W5" s="73" t="s">
        <v>82</v>
      </c>
      <c r="X5" s="73" t="s">
        <v>83</v>
      </c>
      <c r="Y5" s="73" t="s">
        <v>84</v>
      </c>
      <c r="Z5" s="73" t="s">
        <v>85</v>
      </c>
      <c r="AA5" s="73" t="s">
        <v>86</v>
      </c>
      <c r="AB5" s="73" t="s">
        <v>87</v>
      </c>
      <c r="AC5" s="73" t="s">
        <v>88</v>
      </c>
      <c r="AD5" s="73" t="s">
        <v>89</v>
      </c>
      <c r="AE5" s="73" t="s">
        <v>91</v>
      </c>
      <c r="AF5" s="73" t="s">
        <v>92</v>
      </c>
      <c r="AG5" s="73" t="s">
        <v>93</v>
      </c>
      <c r="AH5" s="73" t="s">
        <v>94</v>
      </c>
      <c r="AI5" s="73" t="s">
        <v>42</v>
      </c>
      <c r="AJ5" s="73" t="s">
        <v>84</v>
      </c>
      <c r="AK5" s="73" t="s">
        <v>85</v>
      </c>
      <c r="AL5" s="73" t="s">
        <v>86</v>
      </c>
      <c r="AM5" s="73" t="s">
        <v>87</v>
      </c>
      <c r="AN5" s="73" t="s">
        <v>88</v>
      </c>
      <c r="AO5" s="73" t="s">
        <v>89</v>
      </c>
      <c r="AP5" s="73" t="s">
        <v>91</v>
      </c>
      <c r="AQ5" s="73" t="s">
        <v>92</v>
      </c>
      <c r="AR5" s="73" t="s">
        <v>93</v>
      </c>
      <c r="AS5" s="73" t="s">
        <v>94</v>
      </c>
      <c r="AT5" s="73" t="s">
        <v>90</v>
      </c>
      <c r="AU5" s="73" t="s">
        <v>84</v>
      </c>
      <c r="AV5" s="73" t="s">
        <v>85</v>
      </c>
      <c r="AW5" s="73" t="s">
        <v>86</v>
      </c>
      <c r="AX5" s="73" t="s">
        <v>87</v>
      </c>
      <c r="AY5" s="73" t="s">
        <v>88</v>
      </c>
      <c r="AZ5" s="73" t="s">
        <v>89</v>
      </c>
      <c r="BA5" s="73" t="s">
        <v>91</v>
      </c>
      <c r="BB5" s="73" t="s">
        <v>92</v>
      </c>
      <c r="BC5" s="73" t="s">
        <v>93</v>
      </c>
      <c r="BD5" s="73" t="s">
        <v>94</v>
      </c>
      <c r="BE5" s="73" t="s">
        <v>90</v>
      </c>
      <c r="BF5" s="73" t="s">
        <v>84</v>
      </c>
      <c r="BG5" s="73" t="s">
        <v>85</v>
      </c>
      <c r="BH5" s="73" t="s">
        <v>86</v>
      </c>
      <c r="BI5" s="73" t="s">
        <v>87</v>
      </c>
      <c r="BJ5" s="73" t="s">
        <v>88</v>
      </c>
      <c r="BK5" s="73" t="s">
        <v>89</v>
      </c>
      <c r="BL5" s="73" t="s">
        <v>91</v>
      </c>
      <c r="BM5" s="73" t="s">
        <v>92</v>
      </c>
      <c r="BN5" s="73" t="s">
        <v>93</v>
      </c>
      <c r="BO5" s="73" t="s">
        <v>94</v>
      </c>
      <c r="BP5" s="73" t="s">
        <v>90</v>
      </c>
      <c r="BQ5" s="73" t="s">
        <v>84</v>
      </c>
      <c r="BR5" s="73" t="s">
        <v>85</v>
      </c>
      <c r="BS5" s="73" t="s">
        <v>86</v>
      </c>
      <c r="BT5" s="73" t="s">
        <v>87</v>
      </c>
      <c r="BU5" s="73" t="s">
        <v>88</v>
      </c>
      <c r="BV5" s="73" t="s">
        <v>89</v>
      </c>
      <c r="BW5" s="73" t="s">
        <v>91</v>
      </c>
      <c r="BX5" s="73" t="s">
        <v>92</v>
      </c>
      <c r="BY5" s="73" t="s">
        <v>93</v>
      </c>
      <c r="BZ5" s="73" t="s">
        <v>94</v>
      </c>
      <c r="CA5" s="73" t="s">
        <v>90</v>
      </c>
      <c r="CB5" s="73" t="s">
        <v>84</v>
      </c>
      <c r="CC5" s="73" t="s">
        <v>85</v>
      </c>
      <c r="CD5" s="73" t="s">
        <v>86</v>
      </c>
      <c r="CE5" s="73" t="s">
        <v>87</v>
      </c>
      <c r="CF5" s="73" t="s">
        <v>88</v>
      </c>
      <c r="CG5" s="73" t="s">
        <v>89</v>
      </c>
      <c r="CH5" s="73" t="s">
        <v>91</v>
      </c>
      <c r="CI5" s="73" t="s">
        <v>92</v>
      </c>
      <c r="CJ5" s="73" t="s">
        <v>93</v>
      </c>
      <c r="CK5" s="73" t="s">
        <v>94</v>
      </c>
      <c r="CL5" s="73" t="s">
        <v>90</v>
      </c>
      <c r="CM5" s="73" t="s">
        <v>84</v>
      </c>
      <c r="CN5" s="73" t="s">
        <v>85</v>
      </c>
      <c r="CO5" s="73" t="s">
        <v>86</v>
      </c>
      <c r="CP5" s="73" t="s">
        <v>87</v>
      </c>
      <c r="CQ5" s="73" t="s">
        <v>88</v>
      </c>
      <c r="CR5" s="73" t="s">
        <v>89</v>
      </c>
      <c r="CS5" s="73" t="s">
        <v>91</v>
      </c>
      <c r="CT5" s="73" t="s">
        <v>92</v>
      </c>
      <c r="CU5" s="73" t="s">
        <v>93</v>
      </c>
      <c r="CV5" s="73" t="s">
        <v>94</v>
      </c>
      <c r="CW5" s="73" t="s">
        <v>90</v>
      </c>
      <c r="CX5" s="73" t="s">
        <v>84</v>
      </c>
      <c r="CY5" s="73" t="s">
        <v>85</v>
      </c>
      <c r="CZ5" s="73" t="s">
        <v>86</v>
      </c>
      <c r="DA5" s="73" t="s">
        <v>87</v>
      </c>
      <c r="DB5" s="73" t="s">
        <v>88</v>
      </c>
      <c r="DC5" s="73" t="s">
        <v>89</v>
      </c>
      <c r="DD5" s="73" t="s">
        <v>91</v>
      </c>
      <c r="DE5" s="73" t="s">
        <v>92</v>
      </c>
      <c r="DF5" s="73" t="s">
        <v>93</v>
      </c>
      <c r="DG5" s="73" t="s">
        <v>94</v>
      </c>
      <c r="DH5" s="73" t="s">
        <v>90</v>
      </c>
      <c r="DI5" s="73" t="s">
        <v>84</v>
      </c>
      <c r="DJ5" s="73" t="s">
        <v>85</v>
      </c>
      <c r="DK5" s="73" t="s">
        <v>86</v>
      </c>
      <c r="DL5" s="73" t="s">
        <v>87</v>
      </c>
      <c r="DM5" s="73" t="s">
        <v>88</v>
      </c>
      <c r="DN5" s="73" t="s">
        <v>89</v>
      </c>
      <c r="DO5" s="73" t="s">
        <v>91</v>
      </c>
      <c r="DP5" s="73" t="s">
        <v>92</v>
      </c>
      <c r="DQ5" s="73" t="s">
        <v>93</v>
      </c>
      <c r="DR5" s="73" t="s">
        <v>94</v>
      </c>
      <c r="DS5" s="73" t="s">
        <v>90</v>
      </c>
      <c r="DT5" s="73" t="s">
        <v>84</v>
      </c>
      <c r="DU5" s="73" t="s">
        <v>85</v>
      </c>
      <c r="DV5" s="73" t="s">
        <v>86</v>
      </c>
      <c r="DW5" s="73" t="s">
        <v>87</v>
      </c>
      <c r="DX5" s="73" t="s">
        <v>88</v>
      </c>
      <c r="DY5" s="73" t="s">
        <v>89</v>
      </c>
      <c r="DZ5" s="73" t="s">
        <v>91</v>
      </c>
      <c r="EA5" s="73" t="s">
        <v>92</v>
      </c>
      <c r="EB5" s="73" t="s">
        <v>93</v>
      </c>
      <c r="EC5" s="73" t="s">
        <v>94</v>
      </c>
      <c r="ED5" s="73" t="s">
        <v>90</v>
      </c>
      <c r="EE5" s="73" t="s">
        <v>84</v>
      </c>
      <c r="EF5" s="73" t="s">
        <v>85</v>
      </c>
      <c r="EG5" s="73" t="s">
        <v>86</v>
      </c>
      <c r="EH5" s="73" t="s">
        <v>87</v>
      </c>
      <c r="EI5" s="73" t="s">
        <v>88</v>
      </c>
      <c r="EJ5" s="73" t="s">
        <v>89</v>
      </c>
      <c r="EK5" s="73" t="s">
        <v>91</v>
      </c>
      <c r="EL5" s="73" t="s">
        <v>92</v>
      </c>
      <c r="EM5" s="73" t="s">
        <v>93</v>
      </c>
      <c r="EN5" s="73" t="s">
        <v>94</v>
      </c>
      <c r="EO5" s="73" t="s">
        <v>90</v>
      </c>
    </row>
    <row r="6" spans="1:148" s="61" customFormat="1">
      <c r="A6" s="62" t="s">
        <v>95</v>
      </c>
      <c r="B6" s="67">
        <f t="shared" ref="B6:X6" si="1">B7</f>
        <v>2022</v>
      </c>
      <c r="C6" s="67">
        <f t="shared" si="1"/>
        <v>162086</v>
      </c>
      <c r="D6" s="67">
        <f t="shared" si="1"/>
        <v>46</v>
      </c>
      <c r="E6" s="67">
        <f t="shared" si="1"/>
        <v>17</v>
      </c>
      <c r="F6" s="67">
        <f t="shared" si="1"/>
        <v>5</v>
      </c>
      <c r="G6" s="67">
        <f t="shared" si="1"/>
        <v>0</v>
      </c>
      <c r="H6" s="67" t="str">
        <f t="shared" si="1"/>
        <v>富山県　砺波市</v>
      </c>
      <c r="I6" s="67" t="str">
        <f t="shared" si="1"/>
        <v>法適用</v>
      </c>
      <c r="J6" s="67" t="str">
        <f t="shared" si="1"/>
        <v>下水道事業</v>
      </c>
      <c r="K6" s="67" t="str">
        <f t="shared" si="1"/>
        <v>農業集落排水</v>
      </c>
      <c r="L6" s="67" t="str">
        <f t="shared" si="1"/>
        <v>F1</v>
      </c>
      <c r="M6" s="67" t="str">
        <f t="shared" si="1"/>
        <v>非設置</v>
      </c>
      <c r="N6" s="76" t="str">
        <f t="shared" si="1"/>
        <v>-</v>
      </c>
      <c r="O6" s="76">
        <f t="shared" si="1"/>
        <v>77.22</v>
      </c>
      <c r="P6" s="76">
        <f t="shared" si="1"/>
        <v>10.039999999999999</v>
      </c>
      <c r="Q6" s="76">
        <f t="shared" si="1"/>
        <v>82.16</v>
      </c>
      <c r="R6" s="76">
        <f t="shared" si="1"/>
        <v>3300</v>
      </c>
      <c r="S6" s="76">
        <f t="shared" si="1"/>
        <v>47347</v>
      </c>
      <c r="T6" s="76">
        <f t="shared" si="1"/>
        <v>127.03</v>
      </c>
      <c r="U6" s="76">
        <f t="shared" si="1"/>
        <v>372.72</v>
      </c>
      <c r="V6" s="76">
        <f t="shared" si="1"/>
        <v>4741</v>
      </c>
      <c r="W6" s="76">
        <f t="shared" si="1"/>
        <v>2.16</v>
      </c>
      <c r="X6" s="76">
        <f t="shared" si="1"/>
        <v>2194.91</v>
      </c>
      <c r="Y6" s="84" t="str">
        <f t="shared" ref="Y6:AH6" si="2">IF(Y7="",NA(),Y7)</f>
        <v>-</v>
      </c>
      <c r="Z6" s="84" t="str">
        <f t="shared" si="2"/>
        <v>-</v>
      </c>
      <c r="AA6" s="84">
        <f t="shared" si="2"/>
        <v>84.16</v>
      </c>
      <c r="AB6" s="84">
        <f t="shared" si="2"/>
        <v>92.25</v>
      </c>
      <c r="AC6" s="84">
        <f t="shared" si="2"/>
        <v>100.15</v>
      </c>
      <c r="AD6" s="84" t="str">
        <f t="shared" si="2"/>
        <v>-</v>
      </c>
      <c r="AE6" s="84" t="str">
        <f t="shared" si="2"/>
        <v>-</v>
      </c>
      <c r="AF6" s="84">
        <f t="shared" si="2"/>
        <v>103.09</v>
      </c>
      <c r="AG6" s="84">
        <f t="shared" si="2"/>
        <v>102.11</v>
      </c>
      <c r="AH6" s="84">
        <f t="shared" si="2"/>
        <v>101.91</v>
      </c>
      <c r="AI6" s="76" t="str">
        <f>IF(AI7="","",IF(AI7="-","【-】","【"&amp;SUBSTITUTE(TEXT(AI7,"#,##0.00"),"-","△")&amp;"】"))</f>
        <v>【103.61】</v>
      </c>
      <c r="AJ6" s="84" t="str">
        <f t="shared" ref="AJ6:AS6" si="3">IF(AJ7="",NA(),AJ7)</f>
        <v>-</v>
      </c>
      <c r="AK6" s="84" t="str">
        <f t="shared" si="3"/>
        <v>-</v>
      </c>
      <c r="AL6" s="84">
        <f t="shared" si="3"/>
        <v>52.67</v>
      </c>
      <c r="AM6" s="84">
        <f t="shared" si="3"/>
        <v>25</v>
      </c>
      <c r="AN6" s="76">
        <f t="shared" si="3"/>
        <v>0</v>
      </c>
      <c r="AO6" s="84" t="str">
        <f t="shared" si="3"/>
        <v>-</v>
      </c>
      <c r="AP6" s="84" t="str">
        <f t="shared" si="3"/>
        <v>-</v>
      </c>
      <c r="AQ6" s="84">
        <f t="shared" si="3"/>
        <v>101.24</v>
      </c>
      <c r="AR6" s="84">
        <f t="shared" si="3"/>
        <v>124.9</v>
      </c>
      <c r="AS6" s="84">
        <f t="shared" si="3"/>
        <v>124.8</v>
      </c>
      <c r="AT6" s="76" t="str">
        <f>IF(AT7="","",IF(AT7="-","【-】","【"&amp;SUBSTITUTE(TEXT(AT7,"#,##0.00"),"-","△")&amp;"】"))</f>
        <v>【133.62】</v>
      </c>
      <c r="AU6" s="84" t="str">
        <f t="shared" ref="AU6:BD6" si="4">IF(AU7="",NA(),AU7)</f>
        <v>-</v>
      </c>
      <c r="AV6" s="84" t="str">
        <f t="shared" si="4"/>
        <v>-</v>
      </c>
      <c r="AW6" s="84">
        <f t="shared" si="4"/>
        <v>-45.67</v>
      </c>
      <c r="AX6" s="84">
        <f t="shared" si="4"/>
        <v>-70.52</v>
      </c>
      <c r="AY6" s="84">
        <f t="shared" si="4"/>
        <v>-71.37</v>
      </c>
      <c r="AZ6" s="84" t="str">
        <f t="shared" si="4"/>
        <v>-</v>
      </c>
      <c r="BA6" s="84" t="str">
        <f t="shared" si="4"/>
        <v>-</v>
      </c>
      <c r="BB6" s="84">
        <f t="shared" si="4"/>
        <v>37.24</v>
      </c>
      <c r="BC6" s="84">
        <f t="shared" si="4"/>
        <v>33.58</v>
      </c>
      <c r="BD6" s="84">
        <f t="shared" si="4"/>
        <v>35.42</v>
      </c>
      <c r="BE6" s="76" t="str">
        <f>IF(BE7="","",IF(BE7="-","【-】","【"&amp;SUBSTITUTE(TEXT(BE7,"#,##0.00"),"-","△")&amp;"】"))</f>
        <v>【36.94】</v>
      </c>
      <c r="BF6" s="84" t="str">
        <f t="shared" ref="BF6:BO6" si="5">IF(BF7="",NA(),BF7)</f>
        <v>-</v>
      </c>
      <c r="BG6" s="84" t="str">
        <f t="shared" si="5"/>
        <v>-</v>
      </c>
      <c r="BH6" s="84">
        <f t="shared" si="5"/>
        <v>962.12</v>
      </c>
      <c r="BI6" s="84">
        <f t="shared" si="5"/>
        <v>1000</v>
      </c>
      <c r="BJ6" s="84">
        <f t="shared" si="5"/>
        <v>941.61</v>
      </c>
      <c r="BK6" s="84" t="str">
        <f t="shared" si="5"/>
        <v>-</v>
      </c>
      <c r="BL6" s="84" t="str">
        <f t="shared" si="5"/>
        <v>-</v>
      </c>
      <c r="BM6" s="84">
        <f t="shared" si="5"/>
        <v>783.8</v>
      </c>
      <c r="BN6" s="84">
        <f t="shared" si="5"/>
        <v>778.81</v>
      </c>
      <c r="BO6" s="84">
        <f t="shared" si="5"/>
        <v>718.49</v>
      </c>
      <c r="BP6" s="76" t="str">
        <f>IF(BP7="","",IF(BP7="-","【-】","【"&amp;SUBSTITUTE(TEXT(BP7,"#,##0.00"),"-","△")&amp;"】"))</f>
        <v>【809.19】</v>
      </c>
      <c r="BQ6" s="84" t="str">
        <f t="shared" ref="BQ6:BZ6" si="6">IF(BQ7="",NA(),BQ7)</f>
        <v>-</v>
      </c>
      <c r="BR6" s="84" t="str">
        <f t="shared" si="6"/>
        <v>-</v>
      </c>
      <c r="BS6" s="84">
        <f t="shared" si="6"/>
        <v>98.97</v>
      </c>
      <c r="BT6" s="84">
        <f t="shared" si="6"/>
        <v>100</v>
      </c>
      <c r="BU6" s="84">
        <f t="shared" si="6"/>
        <v>100</v>
      </c>
      <c r="BV6" s="84" t="str">
        <f t="shared" si="6"/>
        <v>-</v>
      </c>
      <c r="BW6" s="84" t="str">
        <f t="shared" si="6"/>
        <v>-</v>
      </c>
      <c r="BX6" s="84">
        <f t="shared" si="6"/>
        <v>68.11</v>
      </c>
      <c r="BY6" s="84">
        <f t="shared" si="6"/>
        <v>67.23</v>
      </c>
      <c r="BZ6" s="84">
        <f t="shared" si="6"/>
        <v>61.82</v>
      </c>
      <c r="CA6" s="76" t="str">
        <f>IF(CA7="","",IF(CA7="-","【-】","【"&amp;SUBSTITUTE(TEXT(CA7,"#,##0.00"),"-","△")&amp;"】"))</f>
        <v>【57.02】</v>
      </c>
      <c r="CB6" s="84" t="str">
        <f t="shared" ref="CB6:CK6" si="7">IF(CB7="",NA(),CB7)</f>
        <v>-</v>
      </c>
      <c r="CC6" s="84" t="str">
        <f t="shared" si="7"/>
        <v>-</v>
      </c>
      <c r="CD6" s="84">
        <f t="shared" si="7"/>
        <v>177.76</v>
      </c>
      <c r="CE6" s="84">
        <f t="shared" si="7"/>
        <v>161.46</v>
      </c>
      <c r="CF6" s="84">
        <f t="shared" si="7"/>
        <v>161.9</v>
      </c>
      <c r="CG6" s="84" t="str">
        <f t="shared" si="7"/>
        <v>-</v>
      </c>
      <c r="CH6" s="84" t="str">
        <f t="shared" si="7"/>
        <v>-</v>
      </c>
      <c r="CI6" s="84">
        <f t="shared" si="7"/>
        <v>222.41</v>
      </c>
      <c r="CJ6" s="84">
        <f t="shared" si="7"/>
        <v>228.21</v>
      </c>
      <c r="CK6" s="84">
        <f t="shared" si="7"/>
        <v>246.9</v>
      </c>
      <c r="CL6" s="76" t="str">
        <f>IF(CL7="","",IF(CL7="-","【-】","【"&amp;SUBSTITUTE(TEXT(CL7,"#,##0.00"),"-","△")&amp;"】"))</f>
        <v>【273.68】</v>
      </c>
      <c r="CM6" s="84" t="str">
        <f t="shared" ref="CM6:CV6" si="8">IF(CM7="",NA(),CM7)</f>
        <v>-</v>
      </c>
      <c r="CN6" s="84" t="str">
        <f t="shared" si="8"/>
        <v>-</v>
      </c>
      <c r="CO6" s="84">
        <f t="shared" si="8"/>
        <v>62.28</v>
      </c>
      <c r="CP6" s="84">
        <f t="shared" si="8"/>
        <v>63.64</v>
      </c>
      <c r="CQ6" s="84">
        <f t="shared" si="8"/>
        <v>60.83</v>
      </c>
      <c r="CR6" s="84" t="str">
        <f t="shared" si="8"/>
        <v>-</v>
      </c>
      <c r="CS6" s="84" t="str">
        <f t="shared" si="8"/>
        <v>-</v>
      </c>
      <c r="CT6" s="84">
        <f t="shared" si="8"/>
        <v>55.26</v>
      </c>
      <c r="CU6" s="84">
        <f t="shared" si="8"/>
        <v>54.54</v>
      </c>
      <c r="CV6" s="84">
        <f t="shared" si="8"/>
        <v>52.9</v>
      </c>
      <c r="CW6" s="76" t="str">
        <f>IF(CW7="","",IF(CW7="-","【-】","【"&amp;SUBSTITUTE(TEXT(CW7,"#,##0.00"),"-","△")&amp;"】"))</f>
        <v>【52.55】</v>
      </c>
      <c r="CX6" s="84" t="str">
        <f t="shared" ref="CX6:DG6" si="9">IF(CX7="",NA(),CX7)</f>
        <v>-</v>
      </c>
      <c r="CY6" s="84" t="str">
        <f t="shared" si="9"/>
        <v>-</v>
      </c>
      <c r="CZ6" s="84">
        <f t="shared" si="9"/>
        <v>96.7</v>
      </c>
      <c r="DA6" s="84">
        <f t="shared" si="9"/>
        <v>96.71</v>
      </c>
      <c r="DB6" s="84">
        <f t="shared" si="9"/>
        <v>96.73</v>
      </c>
      <c r="DC6" s="84" t="str">
        <f t="shared" si="9"/>
        <v>-</v>
      </c>
      <c r="DD6" s="84" t="str">
        <f t="shared" si="9"/>
        <v>-</v>
      </c>
      <c r="DE6" s="84">
        <f t="shared" si="9"/>
        <v>90.52</v>
      </c>
      <c r="DF6" s="84">
        <f t="shared" si="9"/>
        <v>90.3</v>
      </c>
      <c r="DG6" s="84">
        <f t="shared" si="9"/>
        <v>90.3</v>
      </c>
      <c r="DH6" s="76" t="str">
        <f>IF(DH7="","",IF(DH7="-","【-】","【"&amp;SUBSTITUTE(TEXT(DH7,"#,##0.00"),"-","△")&amp;"】"))</f>
        <v>【87.30】</v>
      </c>
      <c r="DI6" s="84" t="str">
        <f t="shared" ref="DI6:DR6" si="10">IF(DI7="",NA(),DI7)</f>
        <v>-</v>
      </c>
      <c r="DJ6" s="84" t="str">
        <f t="shared" si="10"/>
        <v>-</v>
      </c>
      <c r="DK6" s="84">
        <f t="shared" si="10"/>
        <v>3.93</v>
      </c>
      <c r="DL6" s="84">
        <f t="shared" si="10"/>
        <v>7.35</v>
      </c>
      <c r="DM6" s="84">
        <f t="shared" si="10"/>
        <v>10.6</v>
      </c>
      <c r="DN6" s="84" t="str">
        <f t="shared" si="10"/>
        <v>-</v>
      </c>
      <c r="DO6" s="84" t="str">
        <f t="shared" si="10"/>
        <v>-</v>
      </c>
      <c r="DP6" s="84">
        <f t="shared" si="10"/>
        <v>24.8</v>
      </c>
      <c r="DQ6" s="84">
        <f t="shared" si="10"/>
        <v>28.12</v>
      </c>
      <c r="DR6" s="84">
        <f t="shared" si="10"/>
        <v>28.79</v>
      </c>
      <c r="DS6" s="76" t="str">
        <f>IF(DS7="","",IF(DS7="-","【-】","【"&amp;SUBSTITUTE(TEXT(DS7,"#,##0.00"),"-","△")&amp;"】"))</f>
        <v>【27.11】</v>
      </c>
      <c r="DT6" s="84" t="str">
        <f t="shared" ref="DT6:EC6" si="11">IF(DT7="",NA(),DT7)</f>
        <v>-</v>
      </c>
      <c r="DU6" s="84" t="str">
        <f t="shared" si="11"/>
        <v>-</v>
      </c>
      <c r="DV6" s="76">
        <f t="shared" si="11"/>
        <v>0</v>
      </c>
      <c r="DW6" s="76">
        <f t="shared" si="11"/>
        <v>0</v>
      </c>
      <c r="DX6" s="76">
        <f t="shared" si="11"/>
        <v>0</v>
      </c>
      <c r="DY6" s="84" t="str">
        <f t="shared" si="11"/>
        <v>-</v>
      </c>
      <c r="DZ6" s="84" t="str">
        <f t="shared" si="11"/>
        <v>-</v>
      </c>
      <c r="EA6" s="76">
        <f t="shared" si="11"/>
        <v>0</v>
      </c>
      <c r="EB6" s="76">
        <f t="shared" si="11"/>
        <v>0</v>
      </c>
      <c r="EC6" s="76">
        <f t="shared" si="11"/>
        <v>0</v>
      </c>
      <c r="ED6" s="76" t="str">
        <f>IF(ED7="","",IF(ED7="-","【-】","【"&amp;SUBSTITUTE(TEXT(ED7,"#,##0.00"),"-","△")&amp;"】"))</f>
        <v>【0.00】</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2.e-002</v>
      </c>
      <c r="EM6" s="84">
        <f t="shared" si="12"/>
        <v>1.e-002</v>
      </c>
      <c r="EN6" s="84">
        <f t="shared" si="12"/>
        <v>1.e-002</v>
      </c>
      <c r="EO6" s="76" t="str">
        <f>IF(EO7="","",IF(EO7="-","【-】","【"&amp;SUBSTITUTE(TEXT(EO7,"#,##0.00"),"-","△")&amp;"】"))</f>
        <v>【0.02】</v>
      </c>
    </row>
    <row r="7" spans="1:148" s="61" customFormat="1">
      <c r="A7" s="62"/>
      <c r="B7" s="68">
        <v>2022</v>
      </c>
      <c r="C7" s="68">
        <v>162086</v>
      </c>
      <c r="D7" s="68">
        <v>46</v>
      </c>
      <c r="E7" s="68">
        <v>17</v>
      </c>
      <c r="F7" s="68">
        <v>5</v>
      </c>
      <c r="G7" s="68">
        <v>0</v>
      </c>
      <c r="H7" s="68" t="s">
        <v>96</v>
      </c>
      <c r="I7" s="68" t="s">
        <v>97</v>
      </c>
      <c r="J7" s="68" t="s">
        <v>98</v>
      </c>
      <c r="K7" s="68" t="s">
        <v>99</v>
      </c>
      <c r="L7" s="68" t="s">
        <v>100</v>
      </c>
      <c r="M7" s="68" t="s">
        <v>101</v>
      </c>
      <c r="N7" s="77" t="s">
        <v>102</v>
      </c>
      <c r="O7" s="77">
        <v>77.22</v>
      </c>
      <c r="P7" s="77">
        <v>10.039999999999999</v>
      </c>
      <c r="Q7" s="77">
        <v>82.16</v>
      </c>
      <c r="R7" s="77">
        <v>3300</v>
      </c>
      <c r="S7" s="77">
        <v>47347</v>
      </c>
      <c r="T7" s="77">
        <v>127.03</v>
      </c>
      <c r="U7" s="77">
        <v>372.72</v>
      </c>
      <c r="V7" s="77">
        <v>4741</v>
      </c>
      <c r="W7" s="77">
        <v>2.16</v>
      </c>
      <c r="X7" s="77">
        <v>2194.91</v>
      </c>
      <c r="Y7" s="77" t="s">
        <v>102</v>
      </c>
      <c r="Z7" s="77" t="s">
        <v>102</v>
      </c>
      <c r="AA7" s="77">
        <v>84.16</v>
      </c>
      <c r="AB7" s="77">
        <v>92.25</v>
      </c>
      <c r="AC7" s="77">
        <v>100.15</v>
      </c>
      <c r="AD7" s="77" t="s">
        <v>102</v>
      </c>
      <c r="AE7" s="77" t="s">
        <v>102</v>
      </c>
      <c r="AF7" s="77">
        <v>103.09</v>
      </c>
      <c r="AG7" s="77">
        <v>102.11</v>
      </c>
      <c r="AH7" s="77">
        <v>101.91</v>
      </c>
      <c r="AI7" s="77">
        <v>103.61</v>
      </c>
      <c r="AJ7" s="77" t="s">
        <v>102</v>
      </c>
      <c r="AK7" s="77" t="s">
        <v>102</v>
      </c>
      <c r="AL7" s="77">
        <v>52.67</v>
      </c>
      <c r="AM7" s="77">
        <v>25</v>
      </c>
      <c r="AN7" s="77">
        <v>0</v>
      </c>
      <c r="AO7" s="77" t="s">
        <v>102</v>
      </c>
      <c r="AP7" s="77" t="s">
        <v>102</v>
      </c>
      <c r="AQ7" s="77">
        <v>101.24</v>
      </c>
      <c r="AR7" s="77">
        <v>124.9</v>
      </c>
      <c r="AS7" s="77">
        <v>124.8</v>
      </c>
      <c r="AT7" s="77">
        <v>133.62</v>
      </c>
      <c r="AU7" s="77" t="s">
        <v>102</v>
      </c>
      <c r="AV7" s="77" t="s">
        <v>102</v>
      </c>
      <c r="AW7" s="77">
        <v>-45.67</v>
      </c>
      <c r="AX7" s="77">
        <v>-70.52</v>
      </c>
      <c r="AY7" s="77">
        <v>-71.37</v>
      </c>
      <c r="AZ7" s="77" t="s">
        <v>102</v>
      </c>
      <c r="BA7" s="77" t="s">
        <v>102</v>
      </c>
      <c r="BB7" s="77">
        <v>37.24</v>
      </c>
      <c r="BC7" s="77">
        <v>33.58</v>
      </c>
      <c r="BD7" s="77">
        <v>35.42</v>
      </c>
      <c r="BE7" s="77">
        <v>36.94</v>
      </c>
      <c r="BF7" s="77" t="s">
        <v>102</v>
      </c>
      <c r="BG7" s="77" t="s">
        <v>102</v>
      </c>
      <c r="BH7" s="77">
        <v>962.12</v>
      </c>
      <c r="BI7" s="77">
        <v>1000</v>
      </c>
      <c r="BJ7" s="77">
        <v>941.61</v>
      </c>
      <c r="BK7" s="77" t="s">
        <v>102</v>
      </c>
      <c r="BL7" s="77" t="s">
        <v>102</v>
      </c>
      <c r="BM7" s="77">
        <v>783.8</v>
      </c>
      <c r="BN7" s="77">
        <v>778.81</v>
      </c>
      <c r="BO7" s="77">
        <v>718.49</v>
      </c>
      <c r="BP7" s="77">
        <v>809.19</v>
      </c>
      <c r="BQ7" s="77" t="s">
        <v>102</v>
      </c>
      <c r="BR7" s="77" t="s">
        <v>102</v>
      </c>
      <c r="BS7" s="77">
        <v>98.97</v>
      </c>
      <c r="BT7" s="77">
        <v>100</v>
      </c>
      <c r="BU7" s="77">
        <v>100</v>
      </c>
      <c r="BV7" s="77" t="s">
        <v>102</v>
      </c>
      <c r="BW7" s="77" t="s">
        <v>102</v>
      </c>
      <c r="BX7" s="77">
        <v>68.11</v>
      </c>
      <c r="BY7" s="77">
        <v>67.23</v>
      </c>
      <c r="BZ7" s="77">
        <v>61.82</v>
      </c>
      <c r="CA7" s="77">
        <v>57.02</v>
      </c>
      <c r="CB7" s="77" t="s">
        <v>102</v>
      </c>
      <c r="CC7" s="77" t="s">
        <v>102</v>
      </c>
      <c r="CD7" s="77">
        <v>177.76</v>
      </c>
      <c r="CE7" s="77">
        <v>161.46</v>
      </c>
      <c r="CF7" s="77">
        <v>161.9</v>
      </c>
      <c r="CG7" s="77" t="s">
        <v>102</v>
      </c>
      <c r="CH7" s="77" t="s">
        <v>102</v>
      </c>
      <c r="CI7" s="77">
        <v>222.41</v>
      </c>
      <c r="CJ7" s="77">
        <v>228.21</v>
      </c>
      <c r="CK7" s="77">
        <v>246.9</v>
      </c>
      <c r="CL7" s="77">
        <v>273.68</v>
      </c>
      <c r="CM7" s="77" t="s">
        <v>102</v>
      </c>
      <c r="CN7" s="77" t="s">
        <v>102</v>
      </c>
      <c r="CO7" s="77">
        <v>62.28</v>
      </c>
      <c r="CP7" s="77">
        <v>63.64</v>
      </c>
      <c r="CQ7" s="77">
        <v>60.83</v>
      </c>
      <c r="CR7" s="77" t="s">
        <v>102</v>
      </c>
      <c r="CS7" s="77" t="s">
        <v>102</v>
      </c>
      <c r="CT7" s="77">
        <v>55.26</v>
      </c>
      <c r="CU7" s="77">
        <v>54.54</v>
      </c>
      <c r="CV7" s="77">
        <v>52.9</v>
      </c>
      <c r="CW7" s="77">
        <v>52.55</v>
      </c>
      <c r="CX7" s="77" t="s">
        <v>102</v>
      </c>
      <c r="CY7" s="77" t="s">
        <v>102</v>
      </c>
      <c r="CZ7" s="77">
        <v>96.7</v>
      </c>
      <c r="DA7" s="77">
        <v>96.71</v>
      </c>
      <c r="DB7" s="77">
        <v>96.73</v>
      </c>
      <c r="DC7" s="77" t="s">
        <v>102</v>
      </c>
      <c r="DD7" s="77" t="s">
        <v>102</v>
      </c>
      <c r="DE7" s="77">
        <v>90.52</v>
      </c>
      <c r="DF7" s="77">
        <v>90.3</v>
      </c>
      <c r="DG7" s="77">
        <v>90.3</v>
      </c>
      <c r="DH7" s="77">
        <v>87.3</v>
      </c>
      <c r="DI7" s="77" t="s">
        <v>102</v>
      </c>
      <c r="DJ7" s="77" t="s">
        <v>102</v>
      </c>
      <c r="DK7" s="77">
        <v>3.93</v>
      </c>
      <c r="DL7" s="77">
        <v>7.35</v>
      </c>
      <c r="DM7" s="77">
        <v>10.6</v>
      </c>
      <c r="DN7" s="77" t="s">
        <v>102</v>
      </c>
      <c r="DO7" s="77" t="s">
        <v>102</v>
      </c>
      <c r="DP7" s="77">
        <v>24.8</v>
      </c>
      <c r="DQ7" s="77">
        <v>28.12</v>
      </c>
      <c r="DR7" s="77">
        <v>28.79</v>
      </c>
      <c r="DS7" s="77">
        <v>27.11</v>
      </c>
      <c r="DT7" s="77" t="s">
        <v>102</v>
      </c>
      <c r="DU7" s="77" t="s">
        <v>102</v>
      </c>
      <c r="DV7" s="77">
        <v>0</v>
      </c>
      <c r="DW7" s="77">
        <v>0</v>
      </c>
      <c r="DX7" s="77">
        <v>0</v>
      </c>
      <c r="DY7" s="77" t="s">
        <v>102</v>
      </c>
      <c r="DZ7" s="77" t="s">
        <v>102</v>
      </c>
      <c r="EA7" s="77">
        <v>0</v>
      </c>
      <c r="EB7" s="77">
        <v>0</v>
      </c>
      <c r="EC7" s="77">
        <v>0</v>
      </c>
      <c r="ED7" s="77">
        <v>0</v>
      </c>
      <c r="EE7" s="77" t="s">
        <v>102</v>
      </c>
      <c r="EF7" s="77" t="s">
        <v>102</v>
      </c>
      <c r="EG7" s="77">
        <v>0</v>
      </c>
      <c r="EH7" s="77">
        <v>0</v>
      </c>
      <c r="EI7" s="77">
        <v>0</v>
      </c>
      <c r="EJ7" s="77" t="s">
        <v>102</v>
      </c>
      <c r="EK7" s="77" t="s">
        <v>102</v>
      </c>
      <c r="EL7" s="77">
        <v>2.e-002</v>
      </c>
      <c r="EM7" s="77">
        <v>1.e-002</v>
      </c>
      <c r="EN7" s="77">
        <v>1.e-002</v>
      </c>
      <c r="EO7" s="77">
        <v>2.e-002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藤井　瑞希</cp:lastModifiedBy>
  <dcterms:created xsi:type="dcterms:W3CDTF">2023-12-12T01:01:35Z</dcterms:created>
  <dcterms:modified xsi:type="dcterms:W3CDTF">2024-01-22T23:52:41Z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2024-01-22T23:52:41Z</vt:filetime>
  </property>
</Properties>
</file>