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1.2\上下水道課\【上水道】\【上水道業務】\b\☆予算・決算・年報\☆公営企業に係る経営比較分析表\2024.01公営企業に係る経営比較分析表（令和４年度決算）の分析等について\回答\"/>
    </mc:Choice>
  </mc:AlternateContent>
  <xr:revisionPtr revIDLastSave="0" documentId="13_ncr:1_{579E421B-4AA2-4DF2-9001-A98905870265}" xr6:coauthVersionLast="36" xr6:coauthVersionMax="36" xr10:uidLastSave="{00000000-0000-0000-0000-000000000000}"/>
  <workbookProtection workbookAlgorithmName="SHA-512" workbookHashValue="E2XBDDSe+iPbN367l972MtuLdc5IHghALeCsHiFlfaY9NordT19beStpMqVBQx5i+v47ZK5SBS7SavxTc4F4eg==" workbookSaltValue="P9MkaVOrar3gckfxOa79jQ==" workbookSpinCount="100000" lockStructure="1"/>
  <bookViews>
    <workbookView xWindow="930" yWindow="0" windowWidth="27870" windowHeight="1197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<sst xmlns="http://schemas.openxmlformats.org/spreadsheetml/2006/main" count="228" uniqueCount="114">
  <si>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</si>
  <si>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</si>
  <si>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</si>
  <si>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</si>
  <si>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</si>
  <si>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</si>
  <si>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</si>
  <si>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</si>
  <si>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</si>
  <si>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</si>
  <si>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</si>
  <si>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</si>
  <si>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</si>
  <si>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</si>
  <si>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</si>
  <si>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</si>
  <si>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</si>
  <si>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</si>
  <si>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</si>
  <si>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</si>
  <si>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</si>
  <si>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</si>
  <si>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</si>
  <si>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</si>
  <si>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</si>
  <si>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</si>
  <si>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</si>
  <si>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</si>
  <si>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</si>
  <si>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</si>
  <si>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</si>
  <si>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</si>
  <si>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</si>
  <si>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</si>
  <si>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</si>
  <si>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</si>
  <si>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</si>
  <si>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</si>
  <si>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</si>
  <si>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</si>
  <si>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</si>
  <si>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</si>
  <si>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</si>
  <si>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</si>
  <si>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</si>
  <si>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</si>
  <si>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</si>
  <si>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</si>
  <si>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</si>
  <si>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</si>
  <si>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</si>
  <si>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</si>
  <si>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</si>
  <si>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</si>
  <si>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</si>
  <si>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</si>
  <si>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</si>
  <si>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</si>
  <si>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</si>
  <si>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</si>
  <si>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</si>
  <si>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</si>
  <si>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</si>
  <si>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</si>
  <si>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</si>
  <si>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</si>
  <si>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</si>
  <si>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</si>
  <si>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</si>
  <si>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</si>
  <si>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</si>
  <si>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</si>
  <si>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</si>
  <si>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</si>
  <si>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</si>
  <si>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</si>
  <si>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</si>
  <si>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</si>
  <si>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</si>
  <si>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</si>
  <si>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</si>
  <si>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</si>
  <si>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</si>
  <si>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</si>
  <si>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</si>
  <si>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</si>
  <si>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</si>
  <si>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</si>
  <si>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</si>
  <si>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</si>
  <si>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</si>
  <si>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</si>
  <si>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</si>
  <si>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</si>
  <si>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</si>
  <si>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</si>
  <si>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</si>
  <si>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</si>
  <si>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</si>
  <si>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</si>
  <si>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</si>
  <si>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</si>
  <si>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</si>
  <si>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</si>
  <si>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</si>
  <si>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</si>
  <si>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</si>
  <si>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</si>
  <si>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</si>
  <si>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</si>
  <si>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</si>
  <si>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や節水機器の普及に伴って、近年給水収益の減少が続いており、収益を一般会計繰入金等で補っている状態である。令和３年度に、中長期的な期間において、最適な投資規模や資金計画による経営戦略を策定した。
・総配水量に対して受水費や維持管理費などの費用が多いため、類似団体より給水原価が高くなっている。更なるコスト削減、業務の効率化に努める必要がある。
・流動比率が平均より低く、企業債残高対給水収益比率が高いのは、これまでの投資額に対し給水収益が低いためである。拡張事業や老朽管更新などの施設更新も含めた投資規模に対し、現在の料金水準が適正なものであるかを分析する必要がある。
・施設利用率が平均より低い傾向にあるのは、過去の計画給水人口に基づいた施設整備を行ってきたものが、近年の給水人口の減少により、平均配水量が減少しているためである。今後もこの傾向は続くことから、施設更新に際してはダウンサイジングも含めた適切な規模の投資を行う必要がある。</t>
    <rPh sb="57" eb="59">
      <t>レイワ</t>
    </rPh>
    <rPh sb="60" eb="62">
      <t>ネンド</t>
    </rPh>
    <rPh sb="64" eb="68">
      <t>チュウチョウキテキ</t>
    </rPh>
    <rPh sb="69" eb="71">
      <t>キカン</t>
    </rPh>
    <rPh sb="76" eb="78">
      <t>サイテキ</t>
    </rPh>
    <rPh sb="79" eb="81">
      <t>トウシ</t>
    </rPh>
    <rPh sb="81" eb="83">
      <t>キボ</t>
    </rPh>
    <rPh sb="84" eb="86">
      <t>シキン</t>
    </rPh>
    <rPh sb="86" eb="88">
      <t>ケイカク</t>
    </rPh>
    <rPh sb="91" eb="93">
      <t>ケイエイ</t>
    </rPh>
    <rPh sb="93" eb="95">
      <t>センリャク</t>
    </rPh>
    <rPh sb="96" eb="98">
      <t>サクテイ</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</si>
  <si>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・平成25年度以降は配水池整備（平成28年度完工）により更新が鈍化した。平成29年度以降は、計画のもとに継続的に老朽管更新を行っており、管路更新率は平均より高くなっている。
・管路経年化率が平均より高いのは、昭和40年代の黎明期に一斉に布設された管路が、法定耐用年数を迎える時期を迎えたためであり、今後もこの傾向は続く。法定耐用年数に対し、管路更新は目標耐用年数を設定していることから、計画的に管路更新を進めていく。</t>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</si>
  <si>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令和３年度に策定した経営戦略に基づく収支計画により、今後もより一層、経営の安定化及び健全化を図っていきたい。</t>
    <rPh sb="110" eb="11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</si>
</sst>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1.1000000000000001</c:v>
                </c:pt>
                <c:pt idx="2">
                  <c:v>0.86</c:v>
                </c:pt>
                <c:pt idx="3">
                  <c:v>1.1100000000000001</c:v>
                </c:pt>
                <c:pt idx="4">
                  <c:v>0.68</c:v>
                </c:pt>
              </c:numCache>
            </c:numRef>
          </c:val>
          <c:extLst>
            <c:ext xmlns:c16="http://schemas.microsoft.com/office/drawing/2014/chart" uri="{C3380CC4-5D6E-409C-BE32-E72D297353CC}">
              <c16:uniqueId val="{00000000-9B9D-403E-A474-A720AF3CC5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9B9D-403E-A474-A720AF3CC5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50.21</c:v>
                </c:pt>
                <c:pt idx="1">
                  <c:v>50.73</c:v>
                </c:pt>
                <c:pt idx="2">
                  <c:v>50.44</c:v>
                </c:pt>
                <c:pt idx="3">
                  <c:v>51.31</c:v>
                </c:pt>
                <c:pt idx="4">
                  <c:v>51.11</c:v>
                </c:pt>
              </c:numCache>
            </c:numRef>
          </c:val>
          <c:extLst>
            <c:ext xmlns:c16="http://schemas.microsoft.com/office/drawing/2014/chart" uri="{C3380CC4-5D6E-409C-BE32-E72D297353CC}">
              <c16:uniqueId val="{00000000-4781-49B1-BD6C-3D8EB3D3B0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781-49B1-BD6C-3D8EB3D3B0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86.75</c:v>
                </c:pt>
                <c:pt idx="1">
                  <c:v>84.75</c:v>
                </c:pt>
                <c:pt idx="2">
                  <c:v>86.87</c:v>
                </c:pt>
                <c:pt idx="3">
                  <c:v>83.28</c:v>
                </c:pt>
                <c:pt idx="4">
                  <c:v>81.55</c:v>
                </c:pt>
              </c:numCache>
            </c:numRef>
          </c:val>
          <c:extLst>
            <c:ext xmlns:c16="http://schemas.microsoft.com/office/drawing/2014/chart" uri="{C3380CC4-5D6E-409C-BE32-E72D297353CC}">
              <c16:uniqueId val="{00000000-5BB3-4DEE-A6B9-C37538F2E4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5BB3-4DEE-A6B9-C37538F2E4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122.28</c:v>
                </c:pt>
                <c:pt idx="1">
                  <c:v>112.08</c:v>
                </c:pt>
                <c:pt idx="2">
                  <c:v>115.17</c:v>
                </c:pt>
                <c:pt idx="3">
                  <c:v>109.93</c:v>
                </c:pt>
                <c:pt idx="4">
                  <c:v>109.75</c:v>
                </c:pt>
              </c:numCache>
            </c:numRef>
          </c:val>
          <c:extLst>
            <c:ext xmlns:c16="http://schemas.microsoft.com/office/drawing/2014/chart" uri="{C3380CC4-5D6E-409C-BE32-E72D297353CC}">
              <c16:uniqueId val="{00000000-DCE4-4AD4-AE22-9CB4B17C7F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CE4-4AD4-AE22-9CB4B17C7F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49.64</c:v>
                </c:pt>
                <c:pt idx="1">
                  <c:v>50.47</c:v>
                </c:pt>
                <c:pt idx="2">
                  <c:v>51.02</c:v>
                </c:pt>
                <c:pt idx="3">
                  <c:v>51.46</c:v>
                </c:pt>
                <c:pt idx="4">
                  <c:v>51.93</c:v>
                </c:pt>
              </c:numCache>
            </c:numRef>
          </c:val>
          <c:extLst>
            <c:ext xmlns:c16="http://schemas.microsoft.com/office/drawing/2014/chart" uri="{C3380CC4-5D6E-409C-BE32-E72D297353CC}">
              <c16:uniqueId val="{00000000-F144-4B23-8C74-EA00097E5D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144-4B23-8C74-EA00097E5D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24.25</c:v>
                </c:pt>
                <c:pt idx="1">
                  <c:v>27.99</c:v>
                </c:pt>
                <c:pt idx="2">
                  <c:v>29.93</c:v>
                </c:pt>
                <c:pt idx="3">
                  <c:v>28.08</c:v>
                </c:pt>
                <c:pt idx="4">
                  <c:v>29.15</c:v>
                </c:pt>
              </c:numCache>
            </c:numRef>
          </c:val>
          <c:extLst>
            <c:ext xmlns:c16="http://schemas.microsoft.com/office/drawing/2014/chart" uri="{C3380CC4-5D6E-409C-BE32-E72D297353CC}">
              <c16:uniqueId val="{00000000-818D-4F85-B60A-AB4BB2DEE1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18D-4F85-B60A-AB4BB2DEE1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F-4815-8A3F-906BD511D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BA5F-4815-8A3F-906BD511D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241.16</c:v>
                </c:pt>
                <c:pt idx="1">
                  <c:v>248.02</c:v>
                </c:pt>
                <c:pt idx="2">
                  <c:v>277.58</c:v>
                </c:pt>
                <c:pt idx="3">
                  <c:v>251.64</c:v>
                </c:pt>
                <c:pt idx="4">
                  <c:v>217.76</c:v>
                </c:pt>
              </c:numCache>
            </c:numRef>
          </c:val>
          <c:extLst>
            <c:ext xmlns:c16="http://schemas.microsoft.com/office/drawing/2014/chart" uri="{C3380CC4-5D6E-409C-BE32-E72D297353CC}">
              <c16:uniqueId val="{00000000-7D0D-4F5F-9EFE-F12F2C3DFB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7D0D-4F5F-9EFE-F12F2C3DFB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422.31</c:v>
                </c:pt>
                <c:pt idx="1">
                  <c:v>431.58</c:v>
                </c:pt>
                <c:pt idx="2">
                  <c:v>434.9</c:v>
                </c:pt>
                <c:pt idx="3">
                  <c:v>445.88</c:v>
                </c:pt>
                <c:pt idx="4">
                  <c:v>463.53</c:v>
                </c:pt>
              </c:numCache>
            </c:numRef>
          </c:val>
          <c:extLst>
            <c:ext xmlns:c16="http://schemas.microsoft.com/office/drawing/2014/chart" uri="{C3380CC4-5D6E-409C-BE32-E72D297353CC}">
              <c16:uniqueId val="{00000000-86AA-4427-8A7A-BC478096E9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6AA-4427-8A7A-BC478096E9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95.56</c:v>
                </c:pt>
                <c:pt idx="1">
                  <c:v>92.43</c:v>
                </c:pt>
                <c:pt idx="2">
                  <c:v>97.43</c:v>
                </c:pt>
                <c:pt idx="3">
                  <c:v>92.27</c:v>
                </c:pt>
                <c:pt idx="4">
                  <c:v>93.36</c:v>
                </c:pt>
              </c:numCache>
            </c:numRef>
          </c:val>
          <c:extLst>
            <c:ext xmlns:c16="http://schemas.microsoft.com/office/drawing/2014/chart" uri="{C3380CC4-5D6E-409C-BE32-E72D297353CC}">
              <c16:uniqueId val="{00000000-5912-4AE1-9C6A-67006384C7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912-4AE1-9C6A-67006384C7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228.83</c:v>
                </c:pt>
                <c:pt idx="1">
                  <c:v>238.06</c:v>
                </c:pt>
                <c:pt idx="2">
                  <c:v>222.55</c:v>
                </c:pt>
                <c:pt idx="3">
                  <c:v>237.51</c:v>
                </c:pt>
                <c:pt idx="4">
                  <c:v>232.97</c:v>
                </c:pt>
              </c:numCache>
            </c:numRef>
          </c:val>
          <c:extLst>
            <c:ext xmlns:c16="http://schemas.microsoft.com/office/drawing/2014/chart" uri="{C3380CC4-5D6E-409C-BE32-E72D297353CC}">
              <c16:uniqueId val="{00000000-1768-4B90-8152-4061EBFF10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768-4B90-8152-4061EBFF10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U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小矢部市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28602</v>
      </c>
      <c r="AM8" s="59"/>
      <c r="AN8" s="59"/>
      <c r="AO8" s="59"/>
      <c r="AP8" s="59"/>
      <c r="AQ8" s="59"/>
      <c r="AR8" s="59"/>
      <c r="AS8" s="59"/>
      <c r="AT8" s="56">
        <f>データ!$S$6</f>
        <v>134.07</v>
      </c>
      <c r="AU8" s="57"/>
      <c r="AV8" s="57"/>
      <c r="AW8" s="57"/>
      <c r="AX8" s="57"/>
      <c r="AY8" s="57"/>
      <c r="AZ8" s="57"/>
      <c r="BA8" s="57"/>
      <c r="BB8" s="46">
        <f>データ!$T$6</f>
        <v>213.34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66.260000000000005</v>
      </c>
      <c r="J10" s="57"/>
      <c r="K10" s="57"/>
      <c r="L10" s="57"/>
      <c r="M10" s="57"/>
      <c r="N10" s="57"/>
      <c r="O10" s="58"/>
      <c r="P10" s="46">
        <f>データ!$P$6</f>
        <v>64.209999999999994</v>
      </c>
      <c r="Q10" s="46"/>
      <c r="R10" s="46"/>
      <c r="S10" s="46"/>
      <c r="T10" s="46"/>
      <c r="U10" s="46"/>
      <c r="V10" s="46"/>
      <c r="W10" s="59">
        <f>データ!$Q$6</f>
        <v>3718</v>
      </c>
      <c r="X10" s="59"/>
      <c r="Y10" s="59"/>
      <c r="Z10" s="59"/>
      <c r="AA10" s="59"/>
      <c r="AB10" s="59"/>
      <c r="AC10" s="59"/>
      <c r="AD10" s="2"/>
      <c r="AE10" s="2"/>
      <c r="AF10" s="2"/>
      <c r="AG10" s="2"/>
      <c r="AH10" s="2"/>
      <c r="AI10" s="2"/>
      <c r="AJ10" s="2"/>
      <c r="AK10" s="2"/>
      <c r="AL10" s="59">
        <f>データ!$U$6</f>
        <v>18280</v>
      </c>
      <c r="AM10" s="59"/>
      <c r="AN10" s="59"/>
      <c r="AO10" s="59"/>
      <c r="AP10" s="59"/>
      <c r="AQ10" s="59"/>
      <c r="AR10" s="59"/>
      <c r="AS10" s="59"/>
      <c r="AT10" s="56">
        <f>データ!$V$6</f>
        <v>84.15</v>
      </c>
      <c r="AU10" s="57"/>
      <c r="AV10" s="57"/>
      <c r="AW10" s="57"/>
      <c r="AX10" s="57"/>
      <c r="AY10" s="57"/>
      <c r="AZ10" s="57"/>
      <c r="BA10" s="57"/>
      <c r="BB10" s="46">
        <f>データ!$W$6</f>
        <v>217.23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9GgFmM8+oYQ9NiDMCF3xOEzD5WNh34nPPgIwq95V1DjqDG91ou+5Etp/o6szDEUCGg4DNGPnvQdv5QZqMjO6Q==" saltValue="QdMflBuQpNb7p7srjvRQ3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162094</v>
      </c>
      <c r="D6" s="20">
        <f t="shared" si="3"/>
        <v>46</v>
      </c>
      <c r="E6" s="20">
        <f t="shared" si="3"/>
        <v>1</v>
      </c>
      <c r="F6" s="20">
        <f t="shared" si="3"/>
        <v>0</v>
      </c>
      <c r="G6" s="20">
        <f t="shared" si="3"/>
        <v>1</v>
      </c>
      <c r="H6" s="20" t="str">
        <f t="shared" si="3"/>
        <v>富山県　小矢部市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66.260000000000005</v>
      </c>
      <c r="P6" s="21">
        <f t="shared" si="3"/>
        <v>64.209999999999994</v>
      </c>
      <c r="Q6" s="21">
        <f t="shared" si="3"/>
        <v>3718</v>
      </c>
      <c r="R6" s="21">
        <f t="shared" si="3"/>
        <v>28602</v>
      </c>
      <c r="S6" s="21">
        <f t="shared" si="3"/>
        <v>134.07</v>
      </c>
      <c r="T6" s="21">
        <f t="shared" si="3"/>
        <v>213.34</v>
      </c>
      <c r="U6" s="21">
        <f t="shared" si="3"/>
        <v>18280</v>
      </c>
      <c r="V6" s="21">
        <f t="shared" si="3"/>
        <v>84.15</v>
      </c>
      <c r="W6" s="21">
        <f t="shared" si="3"/>
        <v>217.23</v>
      </c>
      <c r="X6" s="22">
        <f>IF(X7="",NA(),X7)</f>
        <v>122.28</v>
      </c>
      <c r="Y6" s="22">
        <f t="shared" ref="Y6:AG6" si="4">IF(Y7="",NA(),Y7)</f>
        <v>112.08</v>
      </c>
      <c r="Z6" s="22">
        <f t="shared" si="4"/>
        <v>115.17</v>
      </c>
      <c r="AA6" s="22">
        <f t="shared" si="4"/>
        <v>109.93</v>
      </c>
      <c r="AB6" s="22">
        <f t="shared" si="4"/>
        <v>109.75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241.16</v>
      </c>
      <c r="AU6" s="22">
        <f t="shared" ref="AU6:BC6" si="6">IF(AU7="",NA(),AU7)</f>
        <v>248.02</v>
      </c>
      <c r="AV6" s="22">
        <f t="shared" si="6"/>
        <v>277.58</v>
      </c>
      <c r="AW6" s="22">
        <f t="shared" si="6"/>
        <v>251.64</v>
      </c>
      <c r="AX6" s="22">
        <f t="shared" si="6"/>
        <v>217.76</v>
      </c>
      <c r="AY6" s="22">
        <f t="shared" si="6"/>
        <v>369.69</v>
      </c>
      <c r="AZ6" s="22">
        <f t="shared" si="6"/>
        <v>379.08</v>
      </c>
      <c r="BA6" s="22">
        <f t="shared" si="6"/>
        <v>367.55</v>
      </c>
      <c r="BB6" s="22">
        <f t="shared" si="6"/>
        <v>378.56</v>
      </c>
      <c r="BC6" s="22">
        <f t="shared" si="6"/>
        <v>364.46</v>
      </c>
      <c r="BD6" s="21" t="str">
        <f>IF(BD7="","",IF(BD7="-","【-】","【"&amp;SUBSTITUTE(TEXT(BD7,"#,##0.00"),"-","△")&amp;"】"))</f>
        <v>【252.29】</v>
      </c>
      <c r="BE6" s="22">
        <f>IF(BE7="",NA(),BE7)</f>
        <v>422.31</v>
      </c>
      <c r="BF6" s="22">
        <f t="shared" ref="BF6:BN6" si="7">IF(BF7="",NA(),BF7)</f>
        <v>431.58</v>
      </c>
      <c r="BG6" s="22">
        <f t="shared" si="7"/>
        <v>434.9</v>
      </c>
      <c r="BH6" s="22">
        <f t="shared" si="7"/>
        <v>445.88</v>
      </c>
      <c r="BI6" s="22">
        <f t="shared" si="7"/>
        <v>463.53</v>
      </c>
      <c r="BJ6" s="22">
        <f t="shared" si="7"/>
        <v>402.99</v>
      </c>
      <c r="BK6" s="22">
        <f t="shared" si="7"/>
        <v>398.98</v>
      </c>
      <c r="BL6" s="22">
        <f t="shared" si="7"/>
        <v>418.68</v>
      </c>
      <c r="BM6" s="22">
        <f t="shared" si="7"/>
        <v>395.68</v>
      </c>
      <c r="BN6" s="22">
        <f t="shared" si="7"/>
        <v>403.72</v>
      </c>
      <c r="BO6" s="21" t="str">
        <f>IF(BO7="","",IF(BO7="-","【-】","【"&amp;SUBSTITUTE(TEXT(BO7,"#,##0.00"),"-","△")&amp;"】"))</f>
        <v>【268.07】</v>
      </c>
      <c r="BP6" s="22">
        <f>IF(BP7="",NA(),BP7)</f>
        <v>95.56</v>
      </c>
      <c r="BQ6" s="22">
        <f t="shared" ref="BQ6:BY6" si="8">IF(BQ7="",NA(),BQ7)</f>
        <v>92.43</v>
      </c>
      <c r="BR6" s="22">
        <f t="shared" si="8"/>
        <v>97.43</v>
      </c>
      <c r="BS6" s="22">
        <f t="shared" si="8"/>
        <v>92.27</v>
      </c>
      <c r="BT6" s="22">
        <f t="shared" si="8"/>
        <v>93.36</v>
      </c>
      <c r="BU6" s="22">
        <f t="shared" si="8"/>
        <v>98.66</v>
      </c>
      <c r="BV6" s="22">
        <f t="shared" si="8"/>
        <v>98.64</v>
      </c>
      <c r="BW6" s="22">
        <f t="shared" si="8"/>
        <v>94.78</v>
      </c>
      <c r="BX6" s="22">
        <f t="shared" si="8"/>
        <v>97.59</v>
      </c>
      <c r="BY6" s="22">
        <f t="shared" si="8"/>
        <v>92.17</v>
      </c>
      <c r="BZ6" s="21" t="str">
        <f>IF(BZ7="","",IF(BZ7="-","【-】","【"&amp;SUBSTITUTE(TEXT(BZ7,"#,##0.00"),"-","△")&amp;"】"))</f>
        <v>【97.47】</v>
      </c>
      <c r="CA6" s="22">
        <f>IF(CA7="",NA(),CA7)</f>
        <v>228.83</v>
      </c>
      <c r="CB6" s="22">
        <f t="shared" ref="CB6:CJ6" si="9">IF(CB7="",NA(),CB7)</f>
        <v>238.06</v>
      </c>
      <c r="CC6" s="22">
        <f t="shared" si="9"/>
        <v>222.55</v>
      </c>
      <c r="CD6" s="22">
        <f t="shared" si="9"/>
        <v>237.51</v>
      </c>
      <c r="CE6" s="22">
        <f t="shared" si="9"/>
        <v>232.97</v>
      </c>
      <c r="CF6" s="22">
        <f t="shared" si="9"/>
        <v>178.59</v>
      </c>
      <c r="CG6" s="22">
        <f t="shared" si="9"/>
        <v>178.92</v>
      </c>
      <c r="CH6" s="22">
        <f t="shared" si="9"/>
        <v>181.3</v>
      </c>
      <c r="CI6" s="22">
        <f t="shared" si="9"/>
        <v>181.71</v>
      </c>
      <c r="CJ6" s="22">
        <f t="shared" si="9"/>
        <v>188.51</v>
      </c>
      <c r="CK6" s="21" t="str">
        <f>IF(CK7="","",IF(CK7="-","【-】","【"&amp;SUBSTITUTE(TEXT(CK7,"#,##0.00"),"-","△")&amp;"】"))</f>
        <v>【174.75】</v>
      </c>
      <c r="CL6" s="22">
        <f>IF(CL7="",NA(),CL7)</f>
        <v>50.21</v>
      </c>
      <c r="CM6" s="22">
        <f t="shared" ref="CM6:CU6" si="10">IF(CM7="",NA(),CM7)</f>
        <v>50.73</v>
      </c>
      <c r="CN6" s="22">
        <f t="shared" si="10"/>
        <v>50.44</v>
      </c>
      <c r="CO6" s="22">
        <f t="shared" si="10"/>
        <v>51.31</v>
      </c>
      <c r="CP6" s="22">
        <f t="shared" si="10"/>
        <v>51.11</v>
      </c>
      <c r="CQ6" s="22">
        <f t="shared" si="10"/>
        <v>55.03</v>
      </c>
      <c r="CR6" s="22">
        <f t="shared" si="10"/>
        <v>55.14</v>
      </c>
      <c r="CS6" s="22">
        <f t="shared" si="10"/>
        <v>55.89</v>
      </c>
      <c r="CT6" s="22">
        <f t="shared" si="10"/>
        <v>55.72</v>
      </c>
      <c r="CU6" s="22">
        <f t="shared" si="10"/>
        <v>55.31</v>
      </c>
      <c r="CV6" s="21" t="str">
        <f>IF(CV7="","",IF(CV7="-","【-】","【"&amp;SUBSTITUTE(TEXT(CV7,"#,##0.00"),"-","△")&amp;"】"))</f>
        <v>【59.97】</v>
      </c>
      <c r="CW6" s="22">
        <f>IF(CW7="",NA(),CW7)</f>
        <v>86.75</v>
      </c>
      <c r="CX6" s="22">
        <f t="shared" ref="CX6:DF6" si="11">IF(CX7="",NA(),CX7)</f>
        <v>84.75</v>
      </c>
      <c r="CY6" s="22">
        <f t="shared" si="11"/>
        <v>86.87</v>
      </c>
      <c r="CZ6" s="22">
        <f t="shared" si="11"/>
        <v>83.28</v>
      </c>
      <c r="DA6" s="22">
        <f t="shared" si="11"/>
        <v>81.55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49.64</v>
      </c>
      <c r="DI6" s="22">
        <f t="shared" ref="DI6:DQ6" si="12">IF(DI7="",NA(),DI7)</f>
        <v>50.47</v>
      </c>
      <c r="DJ6" s="22">
        <f t="shared" si="12"/>
        <v>51.02</v>
      </c>
      <c r="DK6" s="22">
        <f t="shared" si="12"/>
        <v>51.46</v>
      </c>
      <c r="DL6" s="22">
        <f t="shared" si="12"/>
        <v>51.93</v>
      </c>
      <c r="DM6" s="22">
        <f t="shared" si="12"/>
        <v>48.87</v>
      </c>
      <c r="DN6" s="22">
        <f t="shared" si="12"/>
        <v>49.92</v>
      </c>
      <c r="DO6" s="22">
        <f t="shared" si="12"/>
        <v>50.63</v>
      </c>
      <c r="DP6" s="22">
        <f t="shared" si="12"/>
        <v>51.29</v>
      </c>
      <c r="DQ6" s="22">
        <f t="shared" si="12"/>
        <v>52.2</v>
      </c>
      <c r="DR6" s="21" t="str">
        <f>IF(DR7="","",IF(DR7="-","【-】","【"&amp;SUBSTITUTE(TEXT(DR7,"#,##0.00"),"-","△")&amp;"】"))</f>
        <v>【51.51】</v>
      </c>
      <c r="DS6" s="22">
        <f>IF(DS7="",NA(),DS7)</f>
        <v>24.25</v>
      </c>
      <c r="DT6" s="22">
        <f t="shared" ref="DT6:EB6" si="13">IF(DT7="",NA(),DT7)</f>
        <v>27.99</v>
      </c>
      <c r="DU6" s="22">
        <f t="shared" si="13"/>
        <v>29.93</v>
      </c>
      <c r="DV6" s="22">
        <f t="shared" si="13"/>
        <v>28.08</v>
      </c>
      <c r="DW6" s="22">
        <f t="shared" si="13"/>
        <v>29.15</v>
      </c>
      <c r="DX6" s="22">
        <f t="shared" si="13"/>
        <v>14.85</v>
      </c>
      <c r="DY6" s="22">
        <f t="shared" si="13"/>
        <v>16.88</v>
      </c>
      <c r="DZ6" s="22">
        <f t="shared" si="13"/>
        <v>18.28</v>
      </c>
      <c r="EA6" s="22">
        <f t="shared" si="13"/>
        <v>19.61</v>
      </c>
      <c r="EB6" s="22">
        <f t="shared" si="13"/>
        <v>20.73</v>
      </c>
      <c r="EC6" s="21" t="str">
        <f>IF(EC7="","",IF(EC7="-","【-】","【"&amp;SUBSTITUTE(TEXT(EC7,"#,##0.00"),"-","△")&amp;"】"))</f>
        <v>【23.75】</v>
      </c>
      <c r="ED6" s="22">
        <f>IF(ED7="",NA(),ED7)</f>
        <v>0.99</v>
      </c>
      <c r="EE6" s="22">
        <f t="shared" ref="EE6:EM6" si="14">IF(EE7="",NA(),EE7)</f>
        <v>1.1000000000000001</v>
      </c>
      <c r="EF6" s="22">
        <f t="shared" si="14"/>
        <v>0.86</v>
      </c>
      <c r="EG6" s="22">
        <f t="shared" si="14"/>
        <v>1.1100000000000001</v>
      </c>
      <c r="EH6" s="22">
        <f t="shared" si="14"/>
        <v>0.68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162094</v>
      </c>
      <c r="D7" s="24">
        <v>46</v>
      </c>
      <c r="E7" s="24">
        <v>1</v>
      </c>
      <c r="F7" s="24">
        <v>0</v>
      </c>
      <c r="G7" s="24">
        <v>1</v>
      </c>
      <c r="H7" s="24" t="s">
        <v>93</v>
      </c>
      <c r="I7" s="24" t="s">
        <v>94</v>
      </c>
      <c r="J7" s="24" t="s">
        <v>95</v>
      </c>
      <c r="K7" s="24" t="s">
        <v>96</v>
      </c>
      <c r="L7" s="24" t="s">
        <v>97</v>
      </c>
      <c r="M7" s="24" t="s">
        <v>98</v>
      </c>
      <c r="N7" s="25" t="s">
        <v>99</v>
      </c>
      <c r="O7" s="25">
        <v>66.260000000000005</v>
      </c>
      <c r="P7" s="25">
        <v>64.209999999999994</v>
      </c>
      <c r="Q7" s="25">
        <v>3718</v>
      </c>
      <c r="R7" s="25">
        <v>28602</v>
      </c>
      <c r="S7" s="25">
        <v>134.07</v>
      </c>
      <c r="T7" s="25">
        <v>213.34</v>
      </c>
      <c r="U7" s="25">
        <v>18280</v>
      </c>
      <c r="V7" s="25">
        <v>84.15</v>
      </c>
      <c r="W7" s="25">
        <v>217.23</v>
      </c>
      <c r="X7" s="25">
        <v>122.28</v>
      </c>
      <c r="Y7" s="25">
        <v>112.08</v>
      </c>
      <c r="Z7" s="25">
        <v>115.17</v>
      </c>
      <c r="AA7" s="25">
        <v>109.93</v>
      </c>
      <c r="AB7" s="25">
        <v>109.75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241.16</v>
      </c>
      <c r="AU7" s="25">
        <v>248.02</v>
      </c>
      <c r="AV7" s="25">
        <v>277.58</v>
      </c>
      <c r="AW7" s="25">
        <v>251.64</v>
      </c>
      <c r="AX7" s="25">
        <v>217.76</v>
      </c>
      <c r="AY7" s="25">
        <v>369.69</v>
      </c>
      <c r="AZ7" s="25">
        <v>379.08</v>
      </c>
      <c r="BA7" s="25">
        <v>367.55</v>
      </c>
      <c r="BB7" s="25">
        <v>378.56</v>
      </c>
      <c r="BC7" s="25">
        <v>364.46</v>
      </c>
      <c r="BD7" s="25">
        <v>252.29</v>
      </c>
      <c r="BE7" s="25">
        <v>422.31</v>
      </c>
      <c r="BF7" s="25">
        <v>431.58</v>
      </c>
      <c r="BG7" s="25">
        <v>434.9</v>
      </c>
      <c r="BH7" s="25">
        <v>445.88</v>
      </c>
      <c r="BI7" s="25">
        <v>463.53</v>
      </c>
      <c r="BJ7" s="25">
        <v>402.99</v>
      </c>
      <c r="BK7" s="25">
        <v>398.98</v>
      </c>
      <c r="BL7" s="25">
        <v>418.68</v>
      </c>
      <c r="BM7" s="25">
        <v>395.68</v>
      </c>
      <c r="BN7" s="25">
        <v>403.72</v>
      </c>
      <c r="BO7" s="25">
        <v>268.07</v>
      </c>
      <c r="BP7" s="25">
        <v>95.56</v>
      </c>
      <c r="BQ7" s="25">
        <v>92.43</v>
      </c>
      <c r="BR7" s="25">
        <v>97.43</v>
      </c>
      <c r="BS7" s="25">
        <v>92.27</v>
      </c>
      <c r="BT7" s="25">
        <v>93.36</v>
      </c>
      <c r="BU7" s="25">
        <v>98.66</v>
      </c>
      <c r="BV7" s="25">
        <v>98.64</v>
      </c>
      <c r="BW7" s="25">
        <v>94.78</v>
      </c>
      <c r="BX7" s="25">
        <v>97.59</v>
      </c>
      <c r="BY7" s="25">
        <v>92.17</v>
      </c>
      <c r="BZ7" s="25">
        <v>97.47</v>
      </c>
      <c r="CA7" s="25">
        <v>228.83</v>
      </c>
      <c r="CB7" s="25">
        <v>238.06</v>
      </c>
      <c r="CC7" s="25">
        <v>222.55</v>
      </c>
      <c r="CD7" s="25">
        <v>237.51</v>
      </c>
      <c r="CE7" s="25">
        <v>232.97</v>
      </c>
      <c r="CF7" s="25">
        <v>178.59</v>
      </c>
      <c r="CG7" s="25">
        <v>178.92</v>
      </c>
      <c r="CH7" s="25">
        <v>181.3</v>
      </c>
      <c r="CI7" s="25">
        <v>181.71</v>
      </c>
      <c r="CJ7" s="25">
        <v>188.51</v>
      </c>
      <c r="CK7" s="25">
        <v>174.75</v>
      </c>
      <c r="CL7" s="25">
        <v>50.21</v>
      </c>
      <c r="CM7" s="25">
        <v>50.73</v>
      </c>
      <c r="CN7" s="25">
        <v>50.44</v>
      </c>
      <c r="CO7" s="25">
        <v>51.31</v>
      </c>
      <c r="CP7" s="25">
        <v>51.11</v>
      </c>
      <c r="CQ7" s="25">
        <v>55.03</v>
      </c>
      <c r="CR7" s="25">
        <v>55.14</v>
      </c>
      <c r="CS7" s="25">
        <v>55.89</v>
      </c>
      <c r="CT7" s="25">
        <v>55.72</v>
      </c>
      <c r="CU7" s="25">
        <v>55.31</v>
      </c>
      <c r="CV7" s="25">
        <v>59.97</v>
      </c>
      <c r="CW7" s="25">
        <v>86.75</v>
      </c>
      <c r="CX7" s="25">
        <v>84.75</v>
      </c>
      <c r="CY7" s="25">
        <v>86.87</v>
      </c>
      <c r="CZ7" s="25">
        <v>83.28</v>
      </c>
      <c r="DA7" s="25">
        <v>81.55</v>
      </c>
      <c r="DB7" s="25">
        <v>81.900000000000006</v>
      </c>
      <c r="DC7" s="25">
        <v>81.39</v>
      </c>
      <c r="DD7" s="25">
        <v>81.27</v>
      </c>
      <c r="DE7" s="25">
        <v>81.260000000000005</v>
      </c>
      <c r="DF7" s="25">
        <v>80.36</v>
      </c>
      <c r="DG7" s="25">
        <v>89.76</v>
      </c>
      <c r="DH7" s="25">
        <v>49.64</v>
      </c>
      <c r="DI7" s="25">
        <v>50.47</v>
      </c>
      <c r="DJ7" s="25">
        <v>51.02</v>
      </c>
      <c r="DK7" s="25">
        <v>51.46</v>
      </c>
      <c r="DL7" s="25">
        <v>51.93</v>
      </c>
      <c r="DM7" s="25">
        <v>48.87</v>
      </c>
      <c r="DN7" s="25">
        <v>49.92</v>
      </c>
      <c r="DO7" s="25">
        <v>50.63</v>
      </c>
      <c r="DP7" s="25">
        <v>51.29</v>
      </c>
      <c r="DQ7" s="25">
        <v>52.2</v>
      </c>
      <c r="DR7" s="25">
        <v>51.51</v>
      </c>
      <c r="DS7" s="25">
        <v>24.25</v>
      </c>
      <c r="DT7" s="25">
        <v>27.99</v>
      </c>
      <c r="DU7" s="25">
        <v>29.93</v>
      </c>
      <c r="DV7" s="25">
        <v>28.08</v>
      </c>
      <c r="DW7" s="25">
        <v>29.15</v>
      </c>
      <c r="DX7" s="25">
        <v>14.85</v>
      </c>
      <c r="DY7" s="25">
        <v>16.88</v>
      </c>
      <c r="DZ7" s="25">
        <v>18.28</v>
      </c>
      <c r="EA7" s="25">
        <v>19.61</v>
      </c>
      <c r="EB7" s="25">
        <v>20.73</v>
      </c>
      <c r="EC7" s="25">
        <v>23.75</v>
      </c>
      <c r="ED7" s="25">
        <v>0.99</v>
      </c>
      <c r="EE7" s="25">
        <v>1.1000000000000001</v>
      </c>
      <c r="EF7" s="25">
        <v>0.86</v>
      </c>
      <c r="EG7" s="25">
        <v>1.1100000000000001</v>
      </c>
      <c r="EH7" s="25">
        <v>0.68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2023-12-05T00:52:58Z</dcterms:created>
  <dcterms:modified xsi:type="dcterms:W3CDTF">2024-01-25T06:29:10Z</dcterms:modified>
  <cp:category/>
</cp:coreProperties>
</file>