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\\oysv\上下水道課\【下水道】\☆調査関係\R05\R6.1.18_【依頼】公営企業に係る経営比較分析表（令和４年度決算）の分析について\02回答\"/>
    </mc:Choice>
  </mc:AlternateContent>
  <xr:revisionPtr revIDLastSave="0" documentId="13_ncr:1_{F56DC395-56BE-45D1-A769-138B2627CFB6}" xr6:coauthVersionLast="36" xr6:coauthVersionMax="36" xr10:uidLastSave="{00000000-0000-0000-0000-000000000000}"/>
  <workbookProtection workbookAlgorithmName="SHA-512" workbookHashValue="+KBYdJrB+C5sCejazBbY06NG77vJtERd00jy9esksfXt8xIKUesTvjivYTw9MnrDVDKgj2N/+EWcE16Ay4f2aA==" workbookSaltValue="fPYRFJ/EjFJGTzkmvS4qjA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B10" i="4" s="1"/>
  <c r="M6" i="5"/>
  <c r="AD8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I85" i="4"/>
  <c r="H85" i="4"/>
  <c r="BB10" i="4"/>
  <c r="AT10" i="4"/>
  <c r="AD10" i="4"/>
  <c r="P10" i="4"/>
  <c r="AT8" i="4"/>
  <c r="W8" i="4"/>
  <c r="B6" i="4"/>
</calcChain>
</file>

<file path=xl/sharedStrings.xml><?xml version="1.0" encoding="utf-8"?>
<sst xmlns="http://schemas.openxmlformats.org/spreadsheetml/2006/main" count="275" uniqueCount="117">
  <si>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</si>
  <si>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</si>
  <si>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</si>
  <si>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</si>
  <si>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</si>
  <si>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</si>
  <si>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</si>
  <si>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</si>
  <si>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</si>
  <si>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</si>
  <si>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</si>
  <si>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</si>
  <si>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</si>
  <si>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</si>
  <si>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</si>
  <si>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</si>
  <si>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</si>
  <si>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</si>
  <si>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</si>
  <si>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</si>
  <si>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</si>
  <si>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</si>
  <si>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</si>
  <si>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</si>
  <si>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</si>
  <si>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</si>
  <si>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</si>
  <si>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</si>
  <si>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</si>
  <si>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</si>
  <si>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</si>
  <si>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</si>
  <si>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</si>
  <si>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</si>
  <si>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</si>
  <si>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</si>
  <si>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</si>
  <si>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</si>
  <si>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</si>
  <si>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</si>
  <si>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</si>
  <si>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</si>
  <si>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</si>
  <si>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</si>
  <si>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</si>
  <si>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</si>
  <si>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</si>
  <si>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</si>
  <si>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</si>
  <si>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</si>
  <si>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</si>
  <si>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</si>
  <si>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</si>
  <si>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</si>
  <si>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</si>
  <si>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</si>
  <si>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</si>
  <si>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</si>
  <si>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</si>
  <si>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</si>
  <si>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</si>
  <si>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</si>
  <si>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</si>
  <si>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</si>
  <si>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</si>
  <si>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</si>
  <si>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</si>
  <si>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</si>
  <si>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</si>
  <si>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</si>
  <si>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</si>
  <si>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</si>
  <si>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</si>
  <si>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</si>
  <si>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</si>
  <si>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</si>
  <si>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</si>
  <si>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</si>
  <si>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</si>
  <si>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</si>
  <si>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</si>
  <si>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</si>
  <si>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</si>
  <si>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</si>
  <si>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</si>
  <si>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</si>
  <si>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</si>
  <si>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</si>
  <si>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</si>
  <si>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</si>
  <si>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</si>
  <si>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</si>
  <si>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</si>
  <si>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</si>
  <si>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</si>
  <si>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</si>
  <si>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小矢部市</t>
  </si>
  <si>
    <t>法適用</t>
  </si>
  <si>
    <t>下水道事業</t>
  </si>
  <si>
    <t>農業集落排水</t>
  </si>
  <si>
    <t>F1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</si>
  <si>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</si>
  <si>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</si>
  <si>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</si>
  <si>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</si>
  <si>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</si>
  <si>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</si>
  <si>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</si>
  <si>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</si>
  <si>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</si>
  <si>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</si>
  <si>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</si>
  <si>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</si>
  <si>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</si>
  <si>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⑦施設利用率
　類似団体平均値を下回っており、余剰な処理能力を抱えていることが読み取れる。
　なお、今後も汚水処理人口の減少により指標が改善する見込みはない。</t>
    <phoneticPr fontId="4"/>
  </si>
  <si>
    <t>①有形固定資産減価償却率
　法適用後の経過年数が少ないため、類似団体平均値を下回っている。
②管渠老朽化率及び③管渠改善率
　法定耐用年数(50年)を経過した管渠はなく、改築・更新時期を迎える段階にはない。（H5.3.31供用開始)</t>
    <phoneticPr fontId="4"/>
  </si>
  <si>
    <t>今後、汚水処理人口の減少が見込まれるため、維持管理費が割高となっていく。そのため早期に施設を廃止し、下水道への接続を行う必要がある。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</si>
</sst>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58-476E-9580-39B5A7763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0.05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58-476E-9580-39B5A7763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41.19</c:v>
                </c:pt>
                <c:pt idx="3">
                  <c:v>41.19</c:v>
                </c:pt>
                <c:pt idx="4">
                  <c:v>41.19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4-4A5B-82E1-A1AA23A54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54.83</c:v>
                </c:pt>
                <c:pt idx="3">
                  <c:v>66.53</c:v>
                </c:pt>
                <c:pt idx="4">
                  <c:v>52.9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54-4A5B-82E1-A1AA23A54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93.65</c:v>
                </c:pt>
                <c:pt idx="3">
                  <c:v>93.89</c:v>
                </c:pt>
                <c:pt idx="4">
                  <c:v>93.83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F-4256-825D-9B160029C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84.7</c:v>
                </c:pt>
                <c:pt idx="3">
                  <c:v>84.67</c:v>
                </c:pt>
                <c:pt idx="4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1F-4256-825D-9B160029C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101.44</c:v>
                </c:pt>
                <c:pt idx="3">
                  <c:v>102.19</c:v>
                </c:pt>
                <c:pt idx="4">
                  <c:v>100.01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F-4F81-AA34-DDEFA517D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106.37</c:v>
                </c:pt>
                <c:pt idx="3">
                  <c:v>106.07</c:v>
                </c:pt>
                <c:pt idx="4">
                  <c:v>101.91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F-4F81-AA34-DDEFA517D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3.65</c:v>
                </c:pt>
                <c:pt idx="3">
                  <c:v>6.95</c:v>
                </c:pt>
                <c:pt idx="4">
                  <c:v>10.210000000000001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2-4D73-96EA-C15403FB7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20.34</c:v>
                </c:pt>
                <c:pt idx="3">
                  <c:v>21.85</c:v>
                </c:pt>
                <c:pt idx="4">
                  <c:v>28.79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92-4D73-96EA-C15403FB7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E-4BD2-9267-485DEB3BA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3E-4BD2-9267-485DEB3BA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E-466F-84C9-D98837496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139.02000000000001</c:v>
                </c:pt>
                <c:pt idx="3">
                  <c:v>132.04</c:v>
                </c:pt>
                <c:pt idx="4">
                  <c:v>124.8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6E-466F-84C9-D98837496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18.61</c:v>
                </c:pt>
                <c:pt idx="3">
                  <c:v>26.58</c:v>
                </c:pt>
                <c:pt idx="4">
                  <c:v>36.04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9-4448-A157-D8D8B212F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29.13</c:v>
                </c:pt>
                <c:pt idx="3">
                  <c:v>35.69</c:v>
                </c:pt>
                <c:pt idx="4">
                  <c:v>35.42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09-4448-A157-D8D8B212F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>
                  <c:v>916.35</c:v>
                </c:pt>
                <c:pt idx="4">
                  <c:v>904.68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4-467F-9D78-AA723A0B3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867.83</c:v>
                </c:pt>
                <c:pt idx="3">
                  <c:v>791.76</c:v>
                </c:pt>
                <c:pt idx="4">
                  <c:v>718.49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24-467F-9D78-AA723A0B3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75.569999999999993</c:v>
                </c:pt>
                <c:pt idx="3">
                  <c:v>99.41</c:v>
                </c:pt>
                <c:pt idx="4">
                  <c:v>76.05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4E-4023-90BD-4168A094C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57.08</c:v>
                </c:pt>
                <c:pt idx="3">
                  <c:v>56.26</c:v>
                </c:pt>
                <c:pt idx="4">
                  <c:v>61.82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4E-4023-90BD-4168A094C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209.95</c:v>
                </c:pt>
                <c:pt idx="3">
                  <c:v>160.05000000000001</c:v>
                </c:pt>
                <c:pt idx="4">
                  <c:v>229.21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8-424C-8D66-B7B836FA6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274.99</c:v>
                </c:pt>
                <c:pt idx="3">
                  <c:v>282.08999999999997</c:v>
                </c:pt>
                <c:pt idx="4">
                  <c:v>246.9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28-424C-8D66-B7B836FA6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S58" zoomScale="75" zoomScaleNormal="75" workbookViewId="0">
      <selection activeCell="BI87" sqref="BI8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富山県　小矢部市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農業集落排水</v>
      </c>
      <c r="Q8" s="66"/>
      <c r="R8" s="66"/>
      <c r="S8" s="66"/>
      <c r="T8" s="66"/>
      <c r="U8" s="66"/>
      <c r="V8" s="66"/>
      <c r="W8" s="66" t="str">
        <f>データ!L6</f>
        <v>F1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28602</v>
      </c>
      <c r="AM8" s="55"/>
      <c r="AN8" s="55"/>
      <c r="AO8" s="55"/>
      <c r="AP8" s="55"/>
      <c r="AQ8" s="55"/>
      <c r="AR8" s="55"/>
      <c r="AS8" s="55"/>
      <c r="AT8" s="54">
        <f>データ!T6</f>
        <v>134.07</v>
      </c>
      <c r="AU8" s="54"/>
      <c r="AV8" s="54"/>
      <c r="AW8" s="54"/>
      <c r="AX8" s="54"/>
      <c r="AY8" s="54"/>
      <c r="AZ8" s="54"/>
      <c r="BA8" s="54"/>
      <c r="BB8" s="54">
        <f>データ!U6</f>
        <v>213.34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>
        <f>データ!O6</f>
        <v>79.63</v>
      </c>
      <c r="J10" s="54"/>
      <c r="K10" s="54"/>
      <c r="L10" s="54"/>
      <c r="M10" s="54"/>
      <c r="N10" s="54"/>
      <c r="O10" s="54"/>
      <c r="P10" s="54">
        <f>データ!P6</f>
        <v>8.1999999999999993</v>
      </c>
      <c r="Q10" s="54"/>
      <c r="R10" s="54"/>
      <c r="S10" s="54"/>
      <c r="T10" s="54"/>
      <c r="U10" s="54"/>
      <c r="V10" s="54"/>
      <c r="W10" s="54">
        <f>データ!Q6</f>
        <v>80.62</v>
      </c>
      <c r="X10" s="54"/>
      <c r="Y10" s="54"/>
      <c r="Z10" s="54"/>
      <c r="AA10" s="54"/>
      <c r="AB10" s="54"/>
      <c r="AC10" s="54"/>
      <c r="AD10" s="55">
        <f>データ!R6</f>
        <v>3300</v>
      </c>
      <c r="AE10" s="55"/>
      <c r="AF10" s="55"/>
      <c r="AG10" s="55"/>
      <c r="AH10" s="55"/>
      <c r="AI10" s="55"/>
      <c r="AJ10" s="55"/>
      <c r="AK10" s="2"/>
      <c r="AL10" s="55">
        <f>データ!V6</f>
        <v>2334</v>
      </c>
      <c r="AM10" s="55"/>
      <c r="AN10" s="55"/>
      <c r="AO10" s="55"/>
      <c r="AP10" s="55"/>
      <c r="AQ10" s="55"/>
      <c r="AR10" s="55"/>
      <c r="AS10" s="55"/>
      <c r="AT10" s="54">
        <f>データ!W6</f>
        <v>1.03</v>
      </c>
      <c r="AU10" s="54"/>
      <c r="AV10" s="54"/>
      <c r="AW10" s="54"/>
      <c r="AX10" s="54"/>
      <c r="AY10" s="54"/>
      <c r="AZ10" s="54"/>
      <c r="BA10" s="54"/>
      <c r="BB10" s="54">
        <f>データ!X6</f>
        <v>2266.02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114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【103.61】</v>
      </c>
      <c r="F85" s="12" t="str">
        <f>データ!AT6</f>
        <v>【133.62】</v>
      </c>
      <c r="G85" s="12" t="str">
        <f>データ!BE6</f>
        <v>【36.94】</v>
      </c>
      <c r="H85" s="12" t="str">
        <f>データ!BP6</f>
        <v>【809.19】</v>
      </c>
      <c r="I85" s="12" t="str">
        <f>データ!CA6</f>
        <v>【57.02】</v>
      </c>
      <c r="J85" s="12" t="str">
        <f>データ!CL6</f>
        <v>【273.68】</v>
      </c>
      <c r="K85" s="12" t="str">
        <f>データ!CW6</f>
        <v>【52.55】</v>
      </c>
      <c r="L85" s="12" t="str">
        <f>データ!DH6</f>
        <v>【87.30】</v>
      </c>
      <c r="M85" s="12" t="str">
        <f>データ!DS6</f>
        <v>【27.11】</v>
      </c>
      <c r="N85" s="12" t="str">
        <f>データ!ED6</f>
        <v>【0.00】</v>
      </c>
      <c r="O85" s="12" t="str">
        <f>データ!EO6</f>
        <v>【0.02】</v>
      </c>
    </row>
  </sheetData>
  <sheetProtection algorithmName="SHA-512" hashValue="b/7jNoL8REj7tR18jRvR0ZkUSCyxFQdxBPM7CE6Bncek1xaxs/e2VRKJBzNdbpSeXEX2iD5ilkKus8VB/63jWg==" saltValue="ol4wqygg9g57meWaxBisa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162094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富山県　小矢部市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非設置</v>
      </c>
      <c r="N6" s="20" t="str">
        <f t="shared" si="3"/>
        <v>-</v>
      </c>
      <c r="O6" s="20">
        <f t="shared" si="3"/>
        <v>79.63</v>
      </c>
      <c r="P6" s="20">
        <f t="shared" si="3"/>
        <v>8.1999999999999993</v>
      </c>
      <c r="Q6" s="20">
        <f t="shared" si="3"/>
        <v>80.62</v>
      </c>
      <c r="R6" s="20">
        <f t="shared" si="3"/>
        <v>3300</v>
      </c>
      <c r="S6" s="20">
        <f t="shared" si="3"/>
        <v>28602</v>
      </c>
      <c r="T6" s="20">
        <f t="shared" si="3"/>
        <v>134.07</v>
      </c>
      <c r="U6" s="20">
        <f t="shared" si="3"/>
        <v>213.34</v>
      </c>
      <c r="V6" s="20">
        <f t="shared" si="3"/>
        <v>2334</v>
      </c>
      <c r="W6" s="20">
        <f t="shared" si="3"/>
        <v>1.03</v>
      </c>
      <c r="X6" s="20">
        <f t="shared" si="3"/>
        <v>2266.02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101.44</v>
      </c>
      <c r="AB6" s="21">
        <f t="shared" si="4"/>
        <v>102.19</v>
      </c>
      <c r="AC6" s="21">
        <f t="shared" si="4"/>
        <v>100.01</v>
      </c>
      <c r="AD6" s="21" t="str">
        <f t="shared" si="4"/>
        <v>-</v>
      </c>
      <c r="AE6" s="21" t="str">
        <f t="shared" si="4"/>
        <v>-</v>
      </c>
      <c r="AF6" s="21">
        <f t="shared" si="4"/>
        <v>106.37</v>
      </c>
      <c r="AG6" s="21">
        <f t="shared" si="4"/>
        <v>106.07</v>
      </c>
      <c r="AH6" s="21">
        <f t="shared" si="4"/>
        <v>101.91</v>
      </c>
      <c r="AI6" s="20" t="str">
        <f>IF(AI7="","",IF(AI7="-","【-】","【"&amp;SUBSTITUTE(TEXT(AI7,"#,##0.00"),"-","△")&amp;"】"))</f>
        <v>【103.61】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>
        <f t="shared" si="5"/>
        <v>139.02000000000001</v>
      </c>
      <c r="AR6" s="21">
        <f t="shared" si="5"/>
        <v>132.04</v>
      </c>
      <c r="AS6" s="21">
        <f t="shared" si="5"/>
        <v>124.8</v>
      </c>
      <c r="AT6" s="20" t="str">
        <f>IF(AT7="","",IF(AT7="-","【-】","【"&amp;SUBSTITUTE(TEXT(AT7,"#,##0.00"),"-","△")&amp;"】"))</f>
        <v>【133.62】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18.61</v>
      </c>
      <c r="AX6" s="21">
        <f t="shared" si="6"/>
        <v>26.58</v>
      </c>
      <c r="AY6" s="21">
        <f t="shared" si="6"/>
        <v>36.04</v>
      </c>
      <c r="AZ6" s="21" t="str">
        <f t="shared" si="6"/>
        <v>-</v>
      </c>
      <c r="BA6" s="21" t="str">
        <f t="shared" si="6"/>
        <v>-</v>
      </c>
      <c r="BB6" s="21">
        <f t="shared" si="6"/>
        <v>29.13</v>
      </c>
      <c r="BC6" s="21">
        <f t="shared" si="6"/>
        <v>35.69</v>
      </c>
      <c r="BD6" s="21">
        <f t="shared" si="6"/>
        <v>35.42</v>
      </c>
      <c r="BE6" s="20" t="str">
        <f>IF(BE7="","",IF(BE7="-","【-】","【"&amp;SUBSTITUTE(TEXT(BE7,"#,##0.00"),"-","△")&amp;"】"))</f>
        <v>【36.94】</v>
      </c>
      <c r="BF6" s="21" t="str">
        <f>IF(BF7="",NA(),BF7)</f>
        <v>-</v>
      </c>
      <c r="BG6" s="21" t="str">
        <f t="shared" ref="BG6:BO6" si="7">IF(BG7="",NA(),BG7)</f>
        <v>-</v>
      </c>
      <c r="BH6" s="20">
        <f t="shared" si="7"/>
        <v>0</v>
      </c>
      <c r="BI6" s="21">
        <f t="shared" si="7"/>
        <v>916.35</v>
      </c>
      <c r="BJ6" s="21">
        <f t="shared" si="7"/>
        <v>904.68</v>
      </c>
      <c r="BK6" s="21" t="str">
        <f t="shared" si="7"/>
        <v>-</v>
      </c>
      <c r="BL6" s="21" t="str">
        <f t="shared" si="7"/>
        <v>-</v>
      </c>
      <c r="BM6" s="21">
        <f t="shared" si="7"/>
        <v>867.83</v>
      </c>
      <c r="BN6" s="21">
        <f t="shared" si="7"/>
        <v>791.76</v>
      </c>
      <c r="BO6" s="21">
        <f t="shared" si="7"/>
        <v>718.49</v>
      </c>
      <c r="BP6" s="20" t="str">
        <f>IF(BP7="","",IF(BP7="-","【-】","【"&amp;SUBSTITUTE(TEXT(BP7,"#,##0.00"),"-","△")&amp;"】"))</f>
        <v>【809.19】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75.569999999999993</v>
      </c>
      <c r="BT6" s="21">
        <f t="shared" si="8"/>
        <v>99.41</v>
      </c>
      <c r="BU6" s="21">
        <f t="shared" si="8"/>
        <v>76.05</v>
      </c>
      <c r="BV6" s="21" t="str">
        <f t="shared" si="8"/>
        <v>-</v>
      </c>
      <c r="BW6" s="21" t="str">
        <f t="shared" si="8"/>
        <v>-</v>
      </c>
      <c r="BX6" s="21">
        <f t="shared" si="8"/>
        <v>57.08</v>
      </c>
      <c r="BY6" s="21">
        <f t="shared" si="8"/>
        <v>56.26</v>
      </c>
      <c r="BZ6" s="21">
        <f t="shared" si="8"/>
        <v>61.82</v>
      </c>
      <c r="CA6" s="20" t="str">
        <f>IF(CA7="","",IF(CA7="-","【-】","【"&amp;SUBSTITUTE(TEXT(CA7,"#,##0.00"),"-","△")&amp;"】"))</f>
        <v>【57.02】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209.95</v>
      </c>
      <c r="CE6" s="21">
        <f t="shared" si="9"/>
        <v>160.05000000000001</v>
      </c>
      <c r="CF6" s="21">
        <f t="shared" si="9"/>
        <v>229.21</v>
      </c>
      <c r="CG6" s="21" t="str">
        <f t="shared" si="9"/>
        <v>-</v>
      </c>
      <c r="CH6" s="21" t="str">
        <f t="shared" si="9"/>
        <v>-</v>
      </c>
      <c r="CI6" s="21">
        <f t="shared" si="9"/>
        <v>274.99</v>
      </c>
      <c r="CJ6" s="21">
        <f t="shared" si="9"/>
        <v>282.08999999999997</v>
      </c>
      <c r="CK6" s="21">
        <f t="shared" si="9"/>
        <v>246.9</v>
      </c>
      <c r="CL6" s="20" t="str">
        <f>IF(CL7="","",IF(CL7="-","【-】","【"&amp;SUBSTITUTE(TEXT(CL7,"#,##0.00"),"-","△")&amp;"】"))</f>
        <v>【273.68】</v>
      </c>
      <c r="CM6" s="21" t="str">
        <f>IF(CM7="",NA(),CM7)</f>
        <v>-</v>
      </c>
      <c r="CN6" s="21" t="str">
        <f t="shared" ref="CN6:CV6" si="10">IF(CN7="",NA(),CN7)</f>
        <v>-</v>
      </c>
      <c r="CO6" s="21">
        <f t="shared" si="10"/>
        <v>41.19</v>
      </c>
      <c r="CP6" s="21">
        <f t="shared" si="10"/>
        <v>41.19</v>
      </c>
      <c r="CQ6" s="21">
        <f t="shared" si="10"/>
        <v>41.19</v>
      </c>
      <c r="CR6" s="21" t="str">
        <f t="shared" si="10"/>
        <v>-</v>
      </c>
      <c r="CS6" s="21" t="str">
        <f t="shared" si="10"/>
        <v>-</v>
      </c>
      <c r="CT6" s="21">
        <f t="shared" si="10"/>
        <v>54.83</v>
      </c>
      <c r="CU6" s="21">
        <f t="shared" si="10"/>
        <v>66.53</v>
      </c>
      <c r="CV6" s="21">
        <f t="shared" si="10"/>
        <v>52.9</v>
      </c>
      <c r="CW6" s="20" t="str">
        <f>IF(CW7="","",IF(CW7="-","【-】","【"&amp;SUBSTITUTE(TEXT(CW7,"#,##0.00"),"-","△")&amp;"】"))</f>
        <v>【52.55】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93.65</v>
      </c>
      <c r="DA6" s="21">
        <f t="shared" si="11"/>
        <v>93.89</v>
      </c>
      <c r="DB6" s="21">
        <f t="shared" si="11"/>
        <v>93.83</v>
      </c>
      <c r="DC6" s="21" t="str">
        <f t="shared" si="11"/>
        <v>-</v>
      </c>
      <c r="DD6" s="21" t="str">
        <f t="shared" si="11"/>
        <v>-</v>
      </c>
      <c r="DE6" s="21">
        <f t="shared" si="11"/>
        <v>84.7</v>
      </c>
      <c r="DF6" s="21">
        <f t="shared" si="11"/>
        <v>84.67</v>
      </c>
      <c r="DG6" s="21">
        <f t="shared" si="11"/>
        <v>90.3</v>
      </c>
      <c r="DH6" s="20" t="str">
        <f>IF(DH7="","",IF(DH7="-","【-】","【"&amp;SUBSTITUTE(TEXT(DH7,"#,##0.00"),"-","△")&amp;"】"))</f>
        <v>【87.30】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3.65</v>
      </c>
      <c r="DL6" s="21">
        <f t="shared" si="12"/>
        <v>6.95</v>
      </c>
      <c r="DM6" s="21">
        <f t="shared" si="12"/>
        <v>10.210000000000001</v>
      </c>
      <c r="DN6" s="21" t="str">
        <f t="shared" si="12"/>
        <v>-</v>
      </c>
      <c r="DO6" s="21" t="str">
        <f t="shared" si="12"/>
        <v>-</v>
      </c>
      <c r="DP6" s="21">
        <f t="shared" si="12"/>
        <v>20.34</v>
      </c>
      <c r="DQ6" s="21">
        <f t="shared" si="12"/>
        <v>21.85</v>
      </c>
      <c r="DR6" s="21">
        <f t="shared" si="12"/>
        <v>28.79</v>
      </c>
      <c r="DS6" s="20" t="str">
        <f>IF(DS7="","",IF(DS7="-","【-】","【"&amp;SUBSTITUTE(TEXT(DS7,"#,##0.00"),"-","△")&amp;"】"))</f>
        <v>【27.11】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0.25</v>
      </c>
      <c r="EM6" s="21">
        <f t="shared" si="14"/>
        <v>0.05</v>
      </c>
      <c r="EN6" s="21">
        <f t="shared" si="14"/>
        <v>0.01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2022</v>
      </c>
      <c r="C7" s="23">
        <v>162094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79.63</v>
      </c>
      <c r="P7" s="24">
        <v>8.1999999999999993</v>
      </c>
      <c r="Q7" s="24">
        <v>80.62</v>
      </c>
      <c r="R7" s="24">
        <v>3300</v>
      </c>
      <c r="S7" s="24">
        <v>28602</v>
      </c>
      <c r="T7" s="24">
        <v>134.07</v>
      </c>
      <c r="U7" s="24">
        <v>213.34</v>
      </c>
      <c r="V7" s="24">
        <v>2334</v>
      </c>
      <c r="W7" s="24">
        <v>1.03</v>
      </c>
      <c r="X7" s="24">
        <v>2266.02</v>
      </c>
      <c r="Y7" s="24" t="s">
        <v>102</v>
      </c>
      <c r="Z7" s="24" t="s">
        <v>102</v>
      </c>
      <c r="AA7" s="24">
        <v>101.44</v>
      </c>
      <c r="AB7" s="24">
        <v>102.19</v>
      </c>
      <c r="AC7" s="24">
        <v>100.01</v>
      </c>
      <c r="AD7" s="24" t="s">
        <v>102</v>
      </c>
      <c r="AE7" s="24" t="s">
        <v>102</v>
      </c>
      <c r="AF7" s="24">
        <v>106.37</v>
      </c>
      <c r="AG7" s="24">
        <v>106.07</v>
      </c>
      <c r="AH7" s="24">
        <v>101.91</v>
      </c>
      <c r="AI7" s="24">
        <v>103.61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0</v>
      </c>
      <c r="AO7" s="24" t="s">
        <v>102</v>
      </c>
      <c r="AP7" s="24" t="s">
        <v>102</v>
      </c>
      <c r="AQ7" s="24">
        <v>139.02000000000001</v>
      </c>
      <c r="AR7" s="24">
        <v>132.04</v>
      </c>
      <c r="AS7" s="24">
        <v>124.8</v>
      </c>
      <c r="AT7" s="24">
        <v>133.62</v>
      </c>
      <c r="AU7" s="24" t="s">
        <v>102</v>
      </c>
      <c r="AV7" s="24" t="s">
        <v>102</v>
      </c>
      <c r="AW7" s="24">
        <v>18.61</v>
      </c>
      <c r="AX7" s="24">
        <v>26.58</v>
      </c>
      <c r="AY7" s="24">
        <v>36.04</v>
      </c>
      <c r="AZ7" s="24" t="s">
        <v>102</v>
      </c>
      <c r="BA7" s="24" t="s">
        <v>102</v>
      </c>
      <c r="BB7" s="24">
        <v>29.13</v>
      </c>
      <c r="BC7" s="24">
        <v>35.69</v>
      </c>
      <c r="BD7" s="24">
        <v>35.42</v>
      </c>
      <c r="BE7" s="24">
        <v>36.94</v>
      </c>
      <c r="BF7" s="24" t="s">
        <v>102</v>
      </c>
      <c r="BG7" s="24" t="s">
        <v>102</v>
      </c>
      <c r="BH7" s="24">
        <v>0</v>
      </c>
      <c r="BI7" s="24">
        <v>916.35</v>
      </c>
      <c r="BJ7" s="24">
        <v>904.68</v>
      </c>
      <c r="BK7" s="24" t="s">
        <v>102</v>
      </c>
      <c r="BL7" s="24" t="s">
        <v>102</v>
      </c>
      <c r="BM7" s="24">
        <v>867.83</v>
      </c>
      <c r="BN7" s="24">
        <v>791.76</v>
      </c>
      <c r="BO7" s="24">
        <v>718.49</v>
      </c>
      <c r="BP7" s="24">
        <v>809.19</v>
      </c>
      <c r="BQ7" s="24" t="s">
        <v>102</v>
      </c>
      <c r="BR7" s="24" t="s">
        <v>102</v>
      </c>
      <c r="BS7" s="24">
        <v>75.569999999999993</v>
      </c>
      <c r="BT7" s="24">
        <v>99.41</v>
      </c>
      <c r="BU7" s="24">
        <v>76.05</v>
      </c>
      <c r="BV7" s="24" t="s">
        <v>102</v>
      </c>
      <c r="BW7" s="24" t="s">
        <v>102</v>
      </c>
      <c r="BX7" s="24">
        <v>57.08</v>
      </c>
      <c r="BY7" s="24">
        <v>56.26</v>
      </c>
      <c r="BZ7" s="24">
        <v>61.82</v>
      </c>
      <c r="CA7" s="24">
        <v>57.02</v>
      </c>
      <c r="CB7" s="24" t="s">
        <v>102</v>
      </c>
      <c r="CC7" s="24" t="s">
        <v>102</v>
      </c>
      <c r="CD7" s="24">
        <v>209.95</v>
      </c>
      <c r="CE7" s="24">
        <v>160.05000000000001</v>
      </c>
      <c r="CF7" s="24">
        <v>229.21</v>
      </c>
      <c r="CG7" s="24" t="s">
        <v>102</v>
      </c>
      <c r="CH7" s="24" t="s">
        <v>102</v>
      </c>
      <c r="CI7" s="24">
        <v>274.99</v>
      </c>
      <c r="CJ7" s="24">
        <v>282.08999999999997</v>
      </c>
      <c r="CK7" s="24">
        <v>246.9</v>
      </c>
      <c r="CL7" s="24">
        <v>273.68</v>
      </c>
      <c r="CM7" s="24" t="s">
        <v>102</v>
      </c>
      <c r="CN7" s="24" t="s">
        <v>102</v>
      </c>
      <c r="CO7" s="24">
        <v>41.19</v>
      </c>
      <c r="CP7" s="24">
        <v>41.19</v>
      </c>
      <c r="CQ7" s="24">
        <v>41.19</v>
      </c>
      <c r="CR7" s="24" t="s">
        <v>102</v>
      </c>
      <c r="CS7" s="24" t="s">
        <v>102</v>
      </c>
      <c r="CT7" s="24">
        <v>54.83</v>
      </c>
      <c r="CU7" s="24">
        <v>66.53</v>
      </c>
      <c r="CV7" s="24">
        <v>52.9</v>
      </c>
      <c r="CW7" s="24">
        <v>52.55</v>
      </c>
      <c r="CX7" s="24" t="s">
        <v>102</v>
      </c>
      <c r="CY7" s="24" t="s">
        <v>102</v>
      </c>
      <c r="CZ7" s="24">
        <v>93.65</v>
      </c>
      <c r="DA7" s="24">
        <v>93.89</v>
      </c>
      <c r="DB7" s="24">
        <v>93.83</v>
      </c>
      <c r="DC7" s="24" t="s">
        <v>102</v>
      </c>
      <c r="DD7" s="24" t="s">
        <v>102</v>
      </c>
      <c r="DE7" s="24">
        <v>84.7</v>
      </c>
      <c r="DF7" s="24">
        <v>84.67</v>
      </c>
      <c r="DG7" s="24">
        <v>90.3</v>
      </c>
      <c r="DH7" s="24">
        <v>87.3</v>
      </c>
      <c r="DI7" s="24" t="s">
        <v>102</v>
      </c>
      <c r="DJ7" s="24" t="s">
        <v>102</v>
      </c>
      <c r="DK7" s="24">
        <v>3.65</v>
      </c>
      <c r="DL7" s="24">
        <v>6.95</v>
      </c>
      <c r="DM7" s="24">
        <v>10.210000000000001</v>
      </c>
      <c r="DN7" s="24" t="s">
        <v>102</v>
      </c>
      <c r="DO7" s="24" t="s">
        <v>102</v>
      </c>
      <c r="DP7" s="24">
        <v>20.34</v>
      </c>
      <c r="DQ7" s="24">
        <v>21.85</v>
      </c>
      <c r="DR7" s="24">
        <v>28.79</v>
      </c>
      <c r="DS7" s="24">
        <v>27.11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0.25</v>
      </c>
      <c r="EM7" s="24">
        <v>0.05</v>
      </c>
      <c r="EN7" s="24">
        <v>0.01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2023-12-12T01:01:36Z</dcterms:created>
  <dcterms:modified xsi:type="dcterms:W3CDTF">2024-01-18T04:47:12Z</dcterms:modified>
  <cp:category/>
</cp:coreProperties>
</file>