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V:\0205財政課\R05\02_財政係\01_庶務\55_地方公営企業\02_通知・照会\02_照会・調査\240117（1.26〆）公営企業に係る経営比較分析表（令和4年度決算）の分析等について\02_各課照会\02_各課回答\"/>
    </mc:Choice>
  </mc:AlternateContent>
  <xr:revisionPtr revIDLastSave="0" documentId="13_ncr:1_{CBA27014-68EF-464E-8BB5-1D3538B72C87}" xr6:coauthVersionLast="36" xr6:coauthVersionMax="36" xr10:uidLastSave="{00000000-0000-0000-0000-000000000000}"/>
  <workbookProtection workbookAlgorithmName="SHA-512" workbookHashValue="mHd8Pux30ghBAoPLq9Aivymg9xz/V+QyerlmwS5uEti5c1f8x47KZ9QaoaiIx4IU+LNOt93TKxLdfmeXl50GiQ==" workbookSaltValue="zyE0OJn7i0IrO97Lhx7rJ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FO78" i="4"/>
  <c r="FL54" i="4"/>
  <c r="FL32" i="4"/>
  <c r="BX32" i="4"/>
  <c r="BX78" i="4"/>
  <c r="BX54" i="4"/>
  <c r="IZ32" i="4"/>
  <c r="MO78" i="4"/>
  <c r="MN54" i="4"/>
  <c r="MN32" i="4"/>
  <c r="IZ54" i="4"/>
  <c r="C11" i="5"/>
  <c r="D11" i="5"/>
  <c r="E11" i="5"/>
  <c r="B11" i="5"/>
  <c r="GT78" i="4" l="1"/>
  <c r="GR54" i="4"/>
  <c r="DG78" i="4"/>
  <c r="DD54" i="4"/>
  <c r="DD32" i="4"/>
  <c r="P78" i="4"/>
  <c r="P54" i="4"/>
  <c r="P32" i="4"/>
  <c r="KG78" i="4"/>
  <c r="KF54" i="4"/>
  <c r="KF32" i="4"/>
  <c r="GR32" i="4"/>
  <c r="LZ78" i="4"/>
  <c r="IM78" i="4"/>
  <c r="IK54" i="4"/>
  <c r="IK32" i="4"/>
  <c r="LY32" i="4"/>
  <c r="EZ78" i="4"/>
  <c r="EW54" i="4"/>
  <c r="EW32" i="4"/>
  <c r="BI78" i="4"/>
  <c r="BI54" i="4"/>
  <c r="BI32" i="4"/>
  <c r="LY54" i="4"/>
  <c r="AT78" i="4"/>
  <c r="LK78" i="4"/>
  <c r="LJ54" i="4"/>
  <c r="LJ32" i="4"/>
  <c r="AT32" i="4"/>
  <c r="HX78" i="4"/>
  <c r="HV54" i="4"/>
  <c r="HV32" i="4"/>
  <c r="EK78" i="4"/>
  <c r="EH54" i="4"/>
  <c r="EH32" i="4"/>
  <c r="AT54"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<sst xmlns="http://schemas.openxmlformats.org/spreadsheetml/2006/main" count="343" uniqueCount="188">
  <si>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6"/>
  </si>
  <si>
    <t>法適用区分</t>
    <rPh sb="0" eb="1">
      <t>ホウ</t>
    </rPh>
    <rPh sb="1" eb="3">
      <t>テキヨウ</t>
    </rPh>
    <rPh sb="3" eb="5">
      <t>クブン</t>
    </rPh>
    <phoneticPr fontId="6"/>
  </si>
  <si>
    <t>業種名・事業名</t>
    <rPh sb="0" eb="2">
      <t>ギョウシュ</t>
    </rPh>
    <rPh sb="2" eb="3">
      <t>メイ</t>
    </rPh>
    <rPh sb="4" eb="6">
      <t>ジギョウ</t>
    </rPh>
    <rPh sb="6" eb="7">
      <t>メイ</t>
    </rPh>
    <phoneticPr fontId="6"/>
  </si>
  <si>
    <t>病院区分</t>
    <rPh sb="0" eb="2">
      <t>ビョウイン</t>
    </rPh>
    <rPh sb="2" eb="4">
      <t>クブン</t>
    </rPh>
    <phoneticPr fontId="6"/>
  </si>
  <si>
    <t>類似区分</t>
    <rPh sb="0" eb="2">
      <t>ルイジ</t>
    </rPh>
    <rPh sb="2" eb="4">
      <t>クブン</t>
    </rPh>
    <phoneticPr fontId="6"/>
  </si>
  <si>
    <t>管理者の情報</t>
    <rPh sb="0" eb="3">
      <t>カンリシャ</t>
    </rPh>
    <rPh sb="4" eb="6">
      <t>ジョウホウ</t>
    </rPh>
    <phoneticPr fontId="6"/>
  </si>
  <si>
    <t>許可病床（一般）</t>
    <rPh sb="0" eb="2">
      <t>キョカ</t>
    </rPh>
    <rPh sb="2" eb="4">
      <t>ビョウショウ</t>
    </rPh>
    <rPh sb="5" eb="7">
      <t>イッパン</t>
    </rPh>
    <phoneticPr fontId="6"/>
  </si>
  <si>
    <t>許可病床（療養）</t>
    <rPh sb="0" eb="2">
      <t>キョカ</t>
    </rPh>
    <rPh sb="2" eb="4">
      <t>ビョウショウ</t>
    </rPh>
    <rPh sb="5" eb="7">
      <t>リョウヨウ</t>
    </rPh>
    <phoneticPr fontId="6"/>
  </si>
  <si>
    <t>許可病床（結核）</t>
    <rPh sb="0" eb="2">
      <t>キョカ</t>
    </rPh>
    <rPh sb="2" eb="4">
      <t>ビョウショウ</t>
    </rPh>
    <rPh sb="5" eb="7">
      <t>ケッカク</t>
    </rPh>
    <phoneticPr fontId="6"/>
  </si>
  <si>
    <t>グラフ凡例</t>
    <rPh sb="3" eb="5">
      <t>ハンレイ</t>
    </rPh>
    <phoneticPr fontId="6"/>
  </si>
  <si>
    <t>■</t>
    <phoneticPr fontId="6"/>
  </si>
  <si>
    <t>当該病院値（当該値）</t>
    <rPh sb="2" eb="4">
      <t>ビョウイン</t>
    </rPh>
    <phoneticPr fontId="6"/>
  </si>
  <si>
    <t>経営形態</t>
    <rPh sb="0" eb="2">
      <t>ケイエイ</t>
    </rPh>
    <rPh sb="2" eb="4">
      <t>ケイタイ</t>
    </rPh>
    <phoneticPr fontId="6"/>
  </si>
  <si>
    <t>診療科数</t>
    <rPh sb="0" eb="3">
      <t>シンリョウカ</t>
    </rPh>
    <rPh sb="3" eb="4">
      <t>スウ</t>
    </rPh>
    <phoneticPr fontId="6"/>
  </si>
  <si>
    <t>DPC対象病院</t>
    <rPh sb="3" eb="5">
      <t>タイショウ</t>
    </rPh>
    <rPh sb="5" eb="7">
      <t>ビョウイン</t>
    </rPh>
    <phoneticPr fontId="6"/>
  </si>
  <si>
    <t>特殊診療機能　※１</t>
    <rPh sb="0" eb="2">
      <t>トクシュ</t>
    </rPh>
    <rPh sb="2" eb="4">
      <t>シンリョウ</t>
    </rPh>
    <rPh sb="4" eb="6">
      <t>キノウ</t>
    </rPh>
    <phoneticPr fontId="6"/>
  </si>
  <si>
    <t>指定病院の状況　※２</t>
    <rPh sb="0" eb="2">
      <t>シテイ</t>
    </rPh>
    <rPh sb="2" eb="4">
      <t>ビョウイン</t>
    </rPh>
    <rPh sb="5" eb="7">
      <t>ジョウキョウ</t>
    </rPh>
    <phoneticPr fontId="6"/>
  </si>
  <si>
    <t>許可病床（精神）</t>
    <rPh sb="0" eb="2">
      <t>キョカ</t>
    </rPh>
    <rPh sb="2" eb="4">
      <t>ビョウショウ</t>
    </rPh>
    <rPh sb="5" eb="7">
      <t>セイシン</t>
    </rPh>
    <phoneticPr fontId="6"/>
  </si>
  <si>
    <t>許可病床（感染症）</t>
    <rPh sb="0" eb="2">
      <t>キョカ</t>
    </rPh>
    <rPh sb="2" eb="4">
      <t>ビョウショウ</t>
    </rPh>
    <rPh sb="5" eb="8">
      <t>カンセンショウ</t>
    </rPh>
    <phoneticPr fontId="6"/>
  </si>
  <si>
    <t>許可病床（合計）</t>
    <rPh sb="0" eb="2">
      <t>キョカ</t>
    </rPh>
    <rPh sb="2" eb="4">
      <t>ビョウショウ</t>
    </rPh>
    <rPh sb="5" eb="7">
      <t>ゴウケイ</t>
    </rPh>
    <phoneticPr fontId="6"/>
  </si>
  <si>
    <t>－</t>
    <phoneticPr fontId="6"/>
  </si>
  <si>
    <t>類似病院平均値（平均値）</t>
    <rPh sb="2" eb="4">
      <t>ビョウイン</t>
    </rPh>
    <phoneticPr fontId="6"/>
  </si>
  <si>
    <t>【】</t>
    <phoneticPr fontId="6"/>
  </si>
  <si>
    <t>令和4年度全国平均</t>
    <rPh sb="0" eb="2">
      <t>レイワ</t>
    </rPh>
    <rPh sb="3" eb="5">
      <t>ネンド</t>
    </rPh>
    <phoneticPr fontId="6"/>
  </si>
  <si>
    <t>人口（人）</t>
    <rPh sb="0" eb="2">
      <t>ジンコウ</t>
    </rPh>
    <rPh sb="3" eb="4">
      <t>ニン</t>
    </rPh>
    <phoneticPr fontId="6"/>
  </si>
  <si>
    <t>建物面積（㎡）</t>
    <rPh sb="0" eb="2">
      <t>タテモノ</t>
    </rPh>
    <rPh sb="2" eb="4">
      <t>メンセキ</t>
    </rPh>
    <phoneticPr fontId="6"/>
  </si>
  <si>
    <t>不採算地区病院</t>
    <rPh sb="0" eb="3">
      <t>フサイサン</t>
    </rPh>
    <rPh sb="3" eb="5">
      <t>チク</t>
    </rPh>
    <rPh sb="5" eb="7">
      <t>ビョウイン</t>
    </rPh>
    <phoneticPr fontId="6"/>
  </si>
  <si>
    <t>不採算地区中核病院</t>
    <rPh sb="0" eb="3">
      <t>フサイサン</t>
    </rPh>
    <rPh sb="3" eb="5">
      <t>チク</t>
    </rPh>
    <rPh sb="5" eb="7">
      <t>チュウカク</t>
    </rPh>
    <rPh sb="7" eb="9">
      <t>ビョウイン</t>
    </rPh>
    <phoneticPr fontId="6"/>
  </si>
  <si>
    <t>看護配置</t>
    <rPh sb="0" eb="2">
      <t>カンゴ</t>
    </rPh>
    <rPh sb="2" eb="4">
      <t>ハイチ</t>
    </rPh>
    <phoneticPr fontId="6"/>
  </si>
  <si>
    <t>最大使用病床（一般）</t>
    <rPh sb="0" eb="2">
      <t>サイダイ</t>
    </rPh>
    <rPh sb="2" eb="4">
      <t>シヨウ</t>
    </rPh>
    <rPh sb="4" eb="6">
      <t>ビョウショウ</t>
    </rPh>
    <rPh sb="7" eb="9">
      <t>イッパン</t>
    </rPh>
    <phoneticPr fontId="6"/>
  </si>
  <si>
    <t>最大使用病床（療養）</t>
    <rPh sb="0" eb="2">
      <t>サイダイ</t>
    </rPh>
    <rPh sb="2" eb="4">
      <t>シヨウ</t>
    </rPh>
    <rPh sb="4" eb="6">
      <t>ビョウショウ</t>
    </rPh>
    <rPh sb="7" eb="9">
      <t>リョウヨウ</t>
    </rPh>
    <phoneticPr fontId="6"/>
  </si>
  <si>
    <t>最大使用病床（一般＋療養）</t>
    <rPh sb="0" eb="2">
      <t>サイダイ</t>
    </rPh>
    <rPh sb="2" eb="4">
      <t>シヨウ</t>
    </rPh>
    <rPh sb="4" eb="6">
      <t>ビョウショウ</t>
    </rPh>
    <rPh sb="7" eb="9">
      <t>イッパン</t>
    </rPh>
    <rPh sb="10" eb="12">
      <t>リョウヨウ</t>
    </rPh>
    <phoneticPr fontId="6"/>
  </si>
  <si>
    <t>※１　ド…人間ドック　透…人工透析　Ｉ…ＩＣＵ・ＣＣＵ 未…ＮＩＣＵ・未熟児室　訓…運動機能訓練室　ガ…ガン（放射線）診療</t>
    <phoneticPr fontId="6"/>
  </si>
  <si>
    <t>※２　救…救急告示病院　臨…臨床研修病院　が…がん診療連携拠点病院　感…感染症指定医療機関　ヘ…へき地医療拠点病院　災…災害拠点病院　地…地域医療支援病院  特…特定機能病院　輪…病院群輪番制病院</t>
    <phoneticPr fontId="6"/>
  </si>
  <si>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6"/>
  </si>
  <si>
    <t>1. 経営の健全性・効率性</t>
    <phoneticPr fontId="6"/>
  </si>
  <si>
    <t>機能分化・連携強化</t>
    <phoneticPr fontId="6"/>
  </si>
  <si>
    <t>地方独立行政法人化</t>
    <rPh sb="0" eb="9">
      <t>チホウドクリツギョウセイホウジンカ</t>
    </rPh>
    <phoneticPr fontId="6"/>
  </si>
  <si>
    <t>指定管理者制度導入</t>
    <rPh sb="0" eb="7">
      <t>シテイカンリシャセイド</t>
    </rPh>
    <rPh sb="7" eb="9">
      <t>ドウニュウ</t>
    </rPh>
    <phoneticPr fontId="6"/>
  </si>
  <si>
    <t>（従来の再編・ネットワーク化を含む）</t>
    <phoneticPr fontId="6"/>
  </si>
  <si>
    <t>-</t>
  </si>
  <si>
    <t>年度</t>
    <rPh sb="0" eb="2">
      <t>ネンド</t>
    </rPh>
    <phoneticPr fontId="6"/>
  </si>
  <si>
    <t>-</t>
    <phoneticPr fontId="6"/>
  </si>
  <si>
    <t>平成元</t>
  </si>
  <si>
    <t>Ⅰ 地域において担っている役割</t>
    <rPh sb="2" eb="4">
      <t>チイキ</t>
    </rPh>
    <rPh sb="8" eb="9">
      <t>ニナ</t>
    </rPh>
    <rPh sb="13" eb="15">
      <t>ヤクワリ</t>
    </rPh>
    <phoneticPr fontId="6"/>
  </si>
  <si>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</si>
  <si>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</si>
  <si>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</si>
  <si>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</si>
  <si>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</si>
  <si>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</si>
  <si>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</si>
  <si>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</si>
  <si>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</si>
  <si>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</si>
  <si>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</si>
  <si>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</si>
  <si>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</si>
  <si>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6"/>
  </si>
  <si>
    <t>平成15</t>
  </si>
  <si>
    <t>平均値</t>
    <rPh sb="0" eb="2">
      <t>ヘイキン</t>
    </rPh>
    <rPh sb="2" eb="3">
      <t>チ</t>
    </rPh>
    <phoneticPr fontId="6"/>
  </si>
  <si>
    <t>平成16</t>
  </si>
  <si>
    <t>Ⅱ 分析欄</t>
    <rPh sb="2" eb="4">
      <t>ブンセキ</t>
    </rPh>
    <rPh sb="4" eb="5">
      <t>ラン</t>
    </rPh>
    <phoneticPr fontId="6"/>
  </si>
  <si>
    <t>平成17</t>
  </si>
  <si>
    <t>平成18</t>
  </si>
  <si>
    <t>1. 経営の健全性・効率性について</t>
    <rPh sb="3" eb="5">
      <t>ケイエイ</t>
    </rPh>
    <rPh sb="6" eb="9">
      <t>ケンゼンセイ</t>
    </rPh>
    <rPh sb="10" eb="13">
      <t>コウリツセイ</t>
    </rPh>
    <phoneticPr fontId="6"/>
  </si>
  <si>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</si>
  <si>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</si>
  <si>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</si>
  <si>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</si>
  <si>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</si>
  <si>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</si>
  <si>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</si>
  <si>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</si>
  <si>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</si>
  <si>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</si>
  <si>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</si>
  <si>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</si>
  <si>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</si>
  <si>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</si>
  <si>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</si>
  <si>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6"/>
  </si>
  <si>
    <t>令和3</t>
  </si>
  <si>
    <t>令和4</t>
    <phoneticPr fontId="6"/>
  </si>
  <si>
    <t>令和5</t>
    <phoneticPr fontId="6"/>
  </si>
  <si>
    <t>令和6</t>
    <phoneticPr fontId="6"/>
  </si>
  <si>
    <t>2. 老朽化の状況</t>
    <phoneticPr fontId="6"/>
  </si>
  <si>
    <t>全体総括</t>
    <phoneticPr fontId="6"/>
  </si>
  <si>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</si>
  <si>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</si>
  <si>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</si>
  <si>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</si>
  <si>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</si>
  <si>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</si>
  <si>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</si>
  <si>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</si>
  <si>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</si>
  <si>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病院事業(法適)</t>
    <rPh sb="0" eb="2">
      <t>ビョウイン</t>
    </rPh>
    <rPh sb="2" eb="4">
      <t>ジギョウ</t>
    </rPh>
    <rPh sb="5" eb="6">
      <t>ホウ</t>
    </rPh>
    <rPh sb="6" eb="7">
      <t>テキ</t>
    </rPh>
    <phoneticPr fontId="6"/>
  </si>
  <si>
    <t>項番</t>
    <rPh sb="0" eb="2">
      <t>コウバン</t>
    </rPh>
    <phoneticPr fontId="6"/>
  </si>
  <si>
    <t>大項目</t>
    <rPh sb="0" eb="3">
      <t>ダイコウモク</t>
    </rPh>
    <phoneticPr fontId="6"/>
  </si>
  <si>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</si>
  <si>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</si>
  <si>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</si>
  <si>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</si>
  <si>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</si>
  <si>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</si>
  <si>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</si>
  <si>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</si>
  <si>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</si>
  <si>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</si>
  <si>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①経常収支比率(％)</t>
    <rPh sb="1" eb="3">
      <t>ケイジョウ</t>
    </rPh>
    <rPh sb="3" eb="5">
      <t>シュウシ</t>
    </rPh>
    <rPh sb="5" eb="7">
      <t>ヒリツ</t>
    </rPh>
    <phoneticPr fontId="6"/>
  </si>
  <si>
    <t>②医業収支比率(％)</t>
    <phoneticPr fontId="6"/>
  </si>
  <si>
    <t>③修正医業収支比率(％)</t>
    <phoneticPr fontId="6"/>
  </si>
  <si>
    <t>④病床利用率(％)</t>
    <phoneticPr fontId="6"/>
  </si>
  <si>
    <t>⑤入院患者１人１日当たり収益(円)</t>
    <phoneticPr fontId="6"/>
  </si>
  <si>
    <t>⑥外来患者１人１日当たり収益(円)</t>
    <phoneticPr fontId="6"/>
  </si>
  <si>
    <t>⑦職員給与費対医業収益比率(％)</t>
    <phoneticPr fontId="6"/>
  </si>
  <si>
    <t>⑧材料費対医業収益比率(％)</t>
    <phoneticPr fontId="6"/>
  </si>
  <si>
    <t>⑨累積欠損金比率(％)</t>
    <phoneticPr fontId="6"/>
  </si>
  <si>
    <t>①有形固定資産減価償却率(％)</t>
    <phoneticPr fontId="6"/>
  </si>
  <si>
    <t>②機械備品減価償却率(％)</t>
    <phoneticPr fontId="6"/>
  </si>
  <si>
    <t>③１床当たり有形固定資産(円)</t>
    <phoneticPr fontId="6"/>
  </si>
  <si>
    <t>小項目</t>
    <rPh sb="0" eb="3">
      <t>ショウコウモク</t>
    </rPh>
    <phoneticPr fontId="6"/>
  </si>
  <si>
    <t>都道府県名称</t>
    <rPh sb="0" eb="4">
      <t>トドウフケン</t>
    </rPh>
    <phoneticPr fontId="6"/>
  </si>
  <si>
    <t>団体名称</t>
    <rPh sb="0" eb="3">
      <t>ダンタイメイ</t>
    </rPh>
    <phoneticPr fontId="6"/>
  </si>
  <si>
    <t>施設名称</t>
    <phoneticPr fontId="6"/>
  </si>
  <si>
    <t>類似区分</t>
    <phoneticPr fontId="6"/>
  </si>
  <si>
    <t>経営形態</t>
    <phoneticPr fontId="6"/>
  </si>
  <si>
    <t>診療科数</t>
    <phoneticPr fontId="6"/>
  </si>
  <si>
    <t>DPC対象病院</t>
    <phoneticPr fontId="6"/>
  </si>
  <si>
    <t>特殊診療機能</t>
    <phoneticPr fontId="6"/>
  </si>
  <si>
    <t>指定病院の状況</t>
    <phoneticPr fontId="6"/>
  </si>
  <si>
    <t>人口（人）</t>
    <phoneticPr fontId="6"/>
  </si>
  <si>
    <t>建物面積（㎡）</t>
  </si>
  <si>
    <t>不採算地区病院</t>
    <phoneticPr fontId="6"/>
  </si>
  <si>
    <t>不採算地区中核病院</t>
    <phoneticPr fontId="6"/>
  </si>
  <si>
    <t>看護配置</t>
    <phoneticPr fontId="6"/>
  </si>
  <si>
    <t>許可病床（一般）</t>
    <phoneticPr fontId="6"/>
  </si>
  <si>
    <t>許可病床（療養）</t>
    <phoneticPr fontId="6"/>
  </si>
  <si>
    <t>許可病床（結核）</t>
    <phoneticPr fontId="6"/>
  </si>
  <si>
    <t>許可病床（精神）</t>
    <phoneticPr fontId="6"/>
  </si>
  <si>
    <t>許可病床（感染症）</t>
    <phoneticPr fontId="6"/>
  </si>
  <si>
    <t>許可病床（合計）</t>
    <phoneticPr fontId="6"/>
  </si>
  <si>
    <t>最大使用病床（一般）</t>
    <phoneticPr fontId="6"/>
  </si>
  <si>
    <t>最大使用病床（療養）</t>
    <phoneticPr fontId="6"/>
  </si>
  <si>
    <t>最大使用病床（一般＋療養）</t>
    <phoneticPr fontId="6"/>
  </si>
  <si>
    <t>当該値(N-4)</t>
    <phoneticPr fontId="6"/>
  </si>
  <si>
    <t>当該値(N-3)</t>
    <phoneticPr fontId="6"/>
  </si>
  <si>
    <t>当該値(N-2)</t>
    <phoneticPr fontId="6"/>
  </si>
  <si>
    <t>当該値(N-1)</t>
    <phoneticPr fontId="6"/>
  </si>
  <si>
    <t>当該値(N)</t>
    <phoneticPr fontId="6"/>
  </si>
  <si>
    <t>平均値(N-4)</t>
  </si>
  <si>
    <t>平均値(N-3)</t>
  </si>
  <si>
    <t>平均値(N-2)</t>
  </si>
  <si>
    <t>平均値(N-1)</t>
  </si>
  <si>
    <t>平均値(N)</t>
  </si>
  <si>
    <t>全国平均</t>
  </si>
  <si>
    <t>当該値(N-4)</t>
    <phoneticPr fontId="6"/>
  </si>
  <si>
    <t>当該値(N-1)</t>
    <phoneticPr fontId="6"/>
  </si>
  <si>
    <t>当該値(N-2)</t>
    <phoneticPr fontId="6"/>
  </si>
  <si>
    <t>当該値(N-3)</t>
    <phoneticPr fontId="6"/>
  </si>
  <si>
    <t>当該値(N)</t>
    <phoneticPr fontId="6"/>
  </si>
  <si>
    <t>全国平均</t>
    <rPh sb="0" eb="2">
      <t>ゼンコク</t>
    </rPh>
    <rPh sb="2" eb="4">
      <t>ヘイキン</t>
    </rPh>
    <phoneticPr fontId="6"/>
  </si>
  <si>
    <t>グラフ参照用</t>
    <rPh sb="3" eb="6">
      <t>サンショウヨウ</t>
    </rPh>
    <phoneticPr fontId="6"/>
  </si>
  <si>
    <t>表参照用</t>
    <rPh sb="0" eb="1">
      <t>ヒョウ</t>
    </rPh>
    <rPh sb="1" eb="4">
      <t>サンショウヨウ</t>
    </rPh>
    <phoneticPr fontId="6"/>
  </si>
  <si>
    <t>富山県</t>
  </si>
  <si>
    <t>南砺市</t>
  </si>
  <si>
    <t>南砺市民病院</t>
  </si>
  <si>
    <t>当然財務</t>
  </si>
  <si>
    <t>病院事業</t>
  </si>
  <si>
    <t>一般病院</t>
  </si>
  <si>
    <t>100床以上～200床未満</t>
  </si>
  <si>
    <t>非設置</t>
  </si>
  <si>
    <t>直営</t>
  </si>
  <si>
    <t>対象</t>
  </si>
  <si>
    <t>ド 透 訓</t>
  </si>
  <si>
    <t>救 臨 へ 輪</t>
  </si>
  <si>
    <t>第２種該当</t>
  </si>
  <si>
    <t>１０：１</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</si>
  <si>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</si>
  <si>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</si>
  <si>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</si>
  <si>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</si>
  <si>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</si>
  <si>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①コロナ禍後の医療需要の変化等に留意しながら、院内で行える経営強化対策に着手するとともに、持続可能な医療提供体制を構築するため現在不足している薬剤師等の確保に努める。
②固定資産の計画的な更新を進める。
③南砺市病院事業将来ビジョンに基づく市立２病院の一体的運営と経営強化に向け、医療資源が最適化されるよう機能分化・連携強化を進める。</t>
    <rPh sb="4" eb="5">
      <t>カ</t>
    </rPh>
    <rPh sb="5" eb="6">
      <t>ゴ</t>
    </rPh>
    <rPh sb="7" eb="9">
      <t>イリョウ</t>
    </rPh>
    <rPh sb="9" eb="11">
      <t>ジュヨウ</t>
    </rPh>
    <rPh sb="12" eb="14">
      <t>ヘンカ</t>
    </rPh>
    <rPh sb="14" eb="15">
      <t>ナド</t>
    </rPh>
    <rPh sb="16" eb="18">
      <t>リュウイ</t>
    </rPh>
    <rPh sb="23" eb="25">
      <t>インナイ</t>
    </rPh>
    <rPh sb="26" eb="27">
      <t>オコナ</t>
    </rPh>
    <rPh sb="29" eb="31">
      <t>ケイエイ</t>
    </rPh>
    <rPh sb="31" eb="33">
      <t>キョウカ</t>
    </rPh>
    <rPh sb="33" eb="35">
      <t>タイサク</t>
    </rPh>
    <rPh sb="36" eb="38">
      <t>チャクシュ</t>
    </rPh>
    <rPh sb="45" eb="47">
      <t>ジゾク</t>
    </rPh>
    <rPh sb="47" eb="49">
      <t>カノウ</t>
    </rPh>
    <rPh sb="50" eb="52">
      <t>イリョウ</t>
    </rPh>
    <rPh sb="52" eb="54">
      <t>テイキョウ</t>
    </rPh>
    <rPh sb="54" eb="56">
      <t>タイセイ</t>
    </rPh>
    <rPh sb="57" eb="59">
      <t>コウチク</t>
    </rPh>
    <rPh sb="63" eb="65">
      <t>ゲンザイ</t>
    </rPh>
    <rPh sb="65" eb="67">
      <t>フソク</t>
    </rPh>
    <rPh sb="74" eb="75">
      <t>ナド</t>
    </rPh>
    <rPh sb="76" eb="78">
      <t>カクホ</t>
    </rPh>
    <rPh sb="79" eb="80">
      <t>ツト</t>
    </rPh>
    <rPh sb="97" eb="98">
      <t>スス</t>
    </rPh>
    <phoneticPr fontId="6"/>
  </si>
  <si>
    <t>①有形固定資産減価償却率は、平成26年度に西棟の建設、中央棟の耐震化を実施していることから、比較的資産が新しく、類似病院平均値より低くなっている。一方で機械設備類の老朽化が進んでいることから、計画的な更新を行っていく必要がある。
②器械備品減価償却率は、高額医療機器の更新に伴い類似病院平均値より低くなっている。
③１床当たり有形固定資産は、地域包括ケア病棟、回復期病棟において個室を有していることや、院内に訪問看護ステーション、在宅介護支援センター等を併設していることから類似病院平均値より高くなっている。今後老朽化した病棟の建替が必要となる中で、適正かつ効率的な建替計画を立てる必要がある。</t>
    <rPh sb="14" eb="16">
      <t>ヘイセイ</t>
    </rPh>
    <rPh sb="18" eb="20">
      <t>ネンド</t>
    </rPh>
    <rPh sb="21" eb="22">
      <t>ニシ</t>
    </rPh>
    <rPh sb="22" eb="23">
      <t>トウ</t>
    </rPh>
    <rPh sb="24" eb="26">
      <t>ケンセツ</t>
    </rPh>
    <rPh sb="27" eb="29">
      <t>チュウオウ</t>
    </rPh>
    <rPh sb="29" eb="30">
      <t>トウ</t>
    </rPh>
    <rPh sb="31" eb="34">
      <t>タイシンカ</t>
    </rPh>
    <rPh sb="35" eb="37">
      <t>ジッシ</t>
    </rPh>
    <rPh sb="73" eb="75">
      <t>イッポウ</t>
    </rPh>
    <rPh sb="76" eb="78">
      <t>キカイ</t>
    </rPh>
    <rPh sb="78" eb="80">
      <t>セツビ</t>
    </rPh>
    <rPh sb="80" eb="81">
      <t>ルイ</t>
    </rPh>
    <rPh sb="82" eb="85">
      <t>ロウキュウカ</t>
    </rPh>
    <rPh sb="86" eb="87">
      <t>スス</t>
    </rPh>
    <rPh sb="96" eb="99">
      <t>ケイカクテキ</t>
    </rPh>
    <rPh sb="100" eb="102">
      <t>コウシン</t>
    </rPh>
    <rPh sb="103" eb="104">
      <t>オコナ</t>
    </rPh>
    <rPh sb="108" eb="110">
      <t>ヒツヨウ</t>
    </rPh>
    <rPh sb="116" eb="117">
      <t>ウツワ</t>
    </rPh>
    <rPh sb="127" eb="129">
      <t>コウガク</t>
    </rPh>
    <rPh sb="129" eb="131">
      <t>イリョウ</t>
    </rPh>
    <rPh sb="131" eb="133">
      <t>キキ</t>
    </rPh>
    <rPh sb="134" eb="136">
      <t>コウシン</t>
    </rPh>
    <rPh sb="137" eb="138">
      <t>トモナ</t>
    </rPh>
    <rPh sb="148" eb="149">
      <t>ヒク</t>
    </rPh>
    <rPh sb="171" eb="173">
      <t>チイキ</t>
    </rPh>
    <rPh sb="173" eb="175">
      <t>ホウカツ</t>
    </rPh>
    <rPh sb="177" eb="179">
      <t>ビョウトウ</t>
    </rPh>
    <rPh sb="180" eb="182">
      <t>カイフク</t>
    </rPh>
    <rPh sb="182" eb="183">
      <t>キ</t>
    </rPh>
    <rPh sb="183" eb="185">
      <t>ビョウトウ</t>
    </rPh>
    <rPh sb="189" eb="191">
      <t>コシツ</t>
    </rPh>
    <rPh sb="192" eb="193">
      <t>ユウ</t>
    </rPh>
    <rPh sb="202" eb="203">
      <t>ナイ</t>
    </rPh>
    <rPh sb="204" eb="206">
      <t>ホウモン</t>
    </rPh>
    <rPh sb="206" eb="208">
      <t>カンゴ</t>
    </rPh>
    <rPh sb="215" eb="217">
      <t>ザイタク</t>
    </rPh>
    <rPh sb="217" eb="219">
      <t>カイゴ</t>
    </rPh>
    <rPh sb="219" eb="221">
      <t>シエン</t>
    </rPh>
    <rPh sb="225" eb="226">
      <t>ナド</t>
    </rPh>
    <rPh sb="227" eb="229">
      <t>ヘイセツ</t>
    </rPh>
    <rPh sb="261" eb="263">
      <t>ビョウトウ</t>
    </rPh>
    <phoneticPr fontId="21"/>
  </si>
  <si>
    <t>①経常収支比率は、入院・外来収益の増加により前年度より上昇したが、総合診療医をはじめとする医師を多く抱える本院においてはまだ100％を下回っている。
②医業収支比率は、コロナ禍からの回復の兆しが見られるものの、依然としてコロナ禍以前の値までは戻っていない。給与費対医業収支比率が70％を超えているため、料金収入の伸び率に対し、医業収支比率の伸び率が鈍化している。
③累積欠損金比率は、前年度より下降した。類似病院平均値と比較すると低い比率を維持しているが、収支改善に向けた経営強化対策等を講じる必要がある。
④病床利用率は、新型コロナウイルスの影響による入院患者の減等により前年度よりわずかに低下した。要因の１つとして、令和3年度に本院の回復期病棟に設置した新型コロナ専用病床（6床）が満床とならない期間が一定程度あったことが挙げられる。
⑤入院患者１人１日当たり収益は、入院単価の増額（新型コロナ関連等）に伴い前年度より上昇し、類似病院平均値を上回った。
⑥外来患者１人１日当たり収益は、新型コロナ関連治療薬や抗がん剤治療薬等の増加により前年度より上昇した。
⑦職員給与費対医業収益比率は、医師数の増加に伴い給与費が増加したが、医業収益の増加幅が大きかったことから前年度よりポイントが下降し、類似病院平均値を下回った。
⑧材料費対医業収益比率は、診療材料費の共同購入等により類似病院平均値より低くなっている。</t>
    <rPh sb="9" eb="11">
      <t>ニュウイン</t>
    </rPh>
    <rPh sb="12" eb="14">
      <t>ガイライ</t>
    </rPh>
    <rPh sb="14" eb="16">
      <t>シュウエキ</t>
    </rPh>
    <rPh sb="18" eb="19">
      <t>カ</t>
    </rPh>
    <rPh sb="22" eb="25">
      <t>ゼンネンド</t>
    </rPh>
    <rPh sb="27" eb="29">
      <t>ジョウショウ</t>
    </rPh>
    <rPh sb="33" eb="35">
      <t>ソウゴウ</t>
    </rPh>
    <rPh sb="35" eb="37">
      <t>シンリョウ</t>
    </rPh>
    <rPh sb="37" eb="38">
      <t>イ</t>
    </rPh>
    <rPh sb="67" eb="69">
      <t>シタマワ</t>
    </rPh>
    <rPh sb="87" eb="88">
      <t>カ</t>
    </rPh>
    <rPh sb="91" eb="93">
      <t>カイフク</t>
    </rPh>
    <rPh sb="94" eb="95">
      <t>キザ</t>
    </rPh>
    <rPh sb="97" eb="98">
      <t>ミ</t>
    </rPh>
    <rPh sb="105" eb="107">
      <t>イゼン</t>
    </rPh>
    <rPh sb="113" eb="114">
      <t>カ</t>
    </rPh>
    <rPh sb="114" eb="116">
      <t>イゼン</t>
    </rPh>
    <rPh sb="117" eb="118">
      <t>アタイ</t>
    </rPh>
    <rPh sb="121" eb="122">
      <t>モド</t>
    </rPh>
    <rPh sb="128" eb="130">
      <t>キュウヨ</t>
    </rPh>
    <rPh sb="130" eb="131">
      <t>ヒ</t>
    </rPh>
    <rPh sb="131" eb="132">
      <t>タイ</t>
    </rPh>
    <rPh sb="132" eb="134">
      <t>イギョウ</t>
    </rPh>
    <rPh sb="134" eb="136">
      <t>シュウシ</t>
    </rPh>
    <rPh sb="136" eb="138">
      <t>ヒリツ</t>
    </rPh>
    <rPh sb="143" eb="144">
      <t>コ</t>
    </rPh>
    <rPh sb="151" eb="153">
      <t>リョウキン</t>
    </rPh>
    <rPh sb="153" eb="155">
      <t>シュウニュウ</t>
    </rPh>
    <rPh sb="156" eb="157">
      <t>ノ</t>
    </rPh>
    <rPh sb="158" eb="159">
      <t>リツ</t>
    </rPh>
    <rPh sb="160" eb="161">
      <t>タイ</t>
    </rPh>
    <rPh sb="163" eb="165">
      <t>イギョウ</t>
    </rPh>
    <rPh sb="165" eb="167">
      <t>シュウシ</t>
    </rPh>
    <rPh sb="167" eb="169">
      <t>ヒリツ</t>
    </rPh>
    <rPh sb="170" eb="171">
      <t>ノ</t>
    </rPh>
    <rPh sb="172" eb="173">
      <t>リツ</t>
    </rPh>
    <rPh sb="174" eb="176">
      <t>ドンカ</t>
    </rPh>
    <rPh sb="192" eb="195">
      <t>ゼンネンド</t>
    </rPh>
    <rPh sb="197" eb="199">
      <t>カコウ</t>
    </rPh>
    <rPh sb="210" eb="212">
      <t>ヒカク</t>
    </rPh>
    <rPh sb="228" eb="230">
      <t>シュウシ</t>
    </rPh>
    <rPh sb="230" eb="232">
      <t>カイゼン</t>
    </rPh>
    <rPh sb="233" eb="234">
      <t>ム</t>
    </rPh>
    <rPh sb="236" eb="238">
      <t>ケイエイ</t>
    </rPh>
    <rPh sb="238" eb="240">
      <t>キョウカ</t>
    </rPh>
    <rPh sb="240" eb="242">
      <t>タイサク</t>
    </rPh>
    <rPh sb="242" eb="243">
      <t>ナド</t>
    </rPh>
    <rPh sb="244" eb="245">
      <t>コウ</t>
    </rPh>
    <rPh sb="247" eb="249">
      <t>ヒツヨウ</t>
    </rPh>
    <rPh sb="277" eb="279">
      <t>ニュウイン</t>
    </rPh>
    <rPh sb="283" eb="284">
      <t>ナド</t>
    </rPh>
    <rPh sb="296" eb="298">
      <t>テイカ</t>
    </rPh>
    <rPh sb="301" eb="303">
      <t>ヨウイン</t>
    </rPh>
    <rPh sb="316" eb="318">
      <t>ホンイン</t>
    </rPh>
    <rPh sb="319" eb="321">
      <t>カイフク</t>
    </rPh>
    <rPh sb="321" eb="322">
      <t>キ</t>
    </rPh>
    <rPh sb="322" eb="324">
      <t>ビョウトウ</t>
    </rPh>
    <rPh sb="325" eb="327">
      <t>セッチ</t>
    </rPh>
    <rPh sb="329" eb="331">
      <t>シンガタ</t>
    </rPh>
    <rPh sb="334" eb="336">
      <t>センヨウ</t>
    </rPh>
    <rPh sb="336" eb="338">
      <t>ビョウショウ</t>
    </rPh>
    <rPh sb="340" eb="341">
      <t>ユカ</t>
    </rPh>
    <rPh sb="343" eb="345">
      <t>マンショウ</t>
    </rPh>
    <rPh sb="350" eb="352">
      <t>キカン</t>
    </rPh>
    <rPh sb="353" eb="355">
      <t>イッテイ</t>
    </rPh>
    <rPh sb="355" eb="357">
      <t>テイド</t>
    </rPh>
    <rPh sb="363" eb="364">
      <t>ア</t>
    </rPh>
    <rPh sb="386" eb="388">
      <t>ニュウイン</t>
    </rPh>
    <rPh sb="388" eb="390">
      <t>タンカ</t>
    </rPh>
    <rPh sb="394" eb="396">
      <t>シンガタ</t>
    </rPh>
    <rPh sb="399" eb="401">
      <t>カンレン</t>
    </rPh>
    <rPh sb="401" eb="402">
      <t>ナド</t>
    </rPh>
    <rPh sb="404" eb="405">
      <t>トモナ</t>
    </rPh>
    <rPh sb="406" eb="409">
      <t>ゼンネンド</t>
    </rPh>
    <rPh sb="411" eb="413">
      <t>ジョウショウ</t>
    </rPh>
    <rPh sb="423" eb="425">
      <t>ウワマワ</t>
    </rPh>
    <rPh sb="445" eb="447">
      <t>シンガタ</t>
    </rPh>
    <rPh sb="450" eb="452">
      <t>カンレン</t>
    </rPh>
    <rPh sb="452" eb="454">
      <t>チリョウ</t>
    </rPh>
    <rPh sb="454" eb="455">
      <t>ヤク</t>
    </rPh>
    <rPh sb="456" eb="457">
      <t>コウ</t>
    </rPh>
    <rPh sb="459" eb="460">
      <t>ザイ</t>
    </rPh>
    <rPh sb="460" eb="462">
      <t>チリョウ</t>
    </rPh>
    <rPh sb="462" eb="463">
      <t>ヤク</t>
    </rPh>
    <rPh sb="463" eb="464">
      <t>ナド</t>
    </rPh>
    <rPh sb="465" eb="467">
      <t>ゾウカ</t>
    </rPh>
    <rPh sb="470" eb="473">
      <t>ゼンネンド</t>
    </rPh>
    <rPh sb="475" eb="477">
      <t>ジョウショウ</t>
    </rPh>
    <rPh sb="546" eb="548">
      <t>ルイジ</t>
    </rPh>
    <rPh sb="548" eb="550">
      <t>ビョウイン</t>
    </rPh>
    <rPh sb="550" eb="553">
      <t>ヘイキンチ</t>
    </rPh>
    <rPh sb="554" eb="556">
      <t>シタマワ</t>
    </rPh>
    <rPh sb="583" eb="584">
      <t>トウ</t>
    </rPh>
    <phoneticPr fontId="6"/>
  </si>
  <si>
    <t>・診療圏域における中核病院としての適正な一般医療の提供
・二次医療圏域における救急医療の提供と病院群輪番制参加病院による連携
・国保直診施設としての保健活動
・へき地診療施設への医師派遣等の後方支援
・地域包括ケアの推進と在宅医療等の充実
・災害等の緊急時に対応できる医療の提供
・総合診療専門研修機関
・看護師特定行為研修機関
・研修医・医学生等の積極的な受入による医師の人材育成
・総合診療と専門医医療の融合</t>
    <rPh sb="123" eb="124">
      <t>ナド</t>
    </rPh>
    <rPh sb="141" eb="143">
      <t>ソウゴウ</t>
    </rPh>
    <rPh sb="143" eb="145">
      <t>シンリョウ</t>
    </rPh>
    <rPh sb="145" eb="147">
      <t>センモン</t>
    </rPh>
    <rPh sb="147" eb="149">
      <t>ケンシュウ</t>
    </rPh>
    <rPh sb="149" eb="151">
      <t>キカン</t>
    </rPh>
    <rPh sb="153" eb="156">
      <t>カンゴシ</t>
    </rPh>
    <rPh sb="156" eb="158">
      <t>トクテイ</t>
    </rPh>
    <rPh sb="158" eb="160">
      <t>コウイ</t>
    </rPh>
    <rPh sb="160" eb="162">
      <t>ケンシュウ</t>
    </rPh>
    <rPh sb="162" eb="164">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</si>
</sst>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0" fillId="0" borderId="0" applyFont="0" applyFill="0" applyBorder="0" applyAlignment="0" applyProtection="0"/>
    <xf numFmtId="0" fontId="1" fillId="0" borderId="0">
      <alignment vertical="center"/>
    </xf>
  </cellStyleXfs>
  <cellXfs count="167">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49" fontId="5" fillId="0" borderId="0" xfId="0" applyNumberFormat="1" applyFont="1" applyAlignment="1" applyProtection="1">
      <alignment vertical="top"/>
      <protection hidden="1"/>
    </xf>
    <xf numFmtId="0" fontId="12" fillId="0" borderId="0" xfId="0" applyFont="1" applyAlignment="1">
      <alignment vertical="top" wrapText="1"/>
    </xf>
    <xf numFmtId="0" fontId="9" fillId="0" borderId="0" xfId="0" applyFont="1" applyAlignment="1">
      <alignment shrinkToFit="1"/>
    </xf>
    <xf numFmtId="20" fontId="7" fillId="0" borderId="0" xfId="0" applyNumberFormat="1" applyFont="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0" xfId="0" applyFont="1">
      <alignment vertical="center"/>
    </xf>
    <xf numFmtId="0" fontId="9" fillId="0" borderId="9" xfId="0" applyFont="1" applyBorder="1">
      <alignment vertical="center"/>
    </xf>
    <xf numFmtId="0" fontId="7" fillId="0" borderId="8" xfId="0" applyFont="1" applyBorder="1">
      <alignment vertical="center"/>
    </xf>
    <xf numFmtId="0" fontId="7" fillId="0" borderId="9" xfId="0" applyFont="1" applyBorder="1">
      <alignment vertical="center"/>
    </xf>
    <xf numFmtId="0" fontId="12" fillId="0" borderId="0" xfId="0" applyFont="1">
      <alignment vertical="center"/>
    </xf>
    <xf numFmtId="0" fontId="12" fillId="0" borderId="0" xfId="0" applyFont="1" applyAlignment="1">
      <alignment vertical="center" shrinkToFit="1"/>
    </xf>
    <xf numFmtId="0" fontId="13" fillId="0" borderId="0" xfId="0" applyFont="1" applyAlignment="1">
      <alignment horizontal="center" vertical="center"/>
    </xf>
    <xf numFmtId="0" fontId="7" fillId="0" borderId="1" xfId="0" applyFont="1" applyBorder="1">
      <alignment vertical="center"/>
    </xf>
    <xf numFmtId="0" fontId="7" fillId="0" borderId="11" xfId="0" applyFont="1" applyBorder="1">
      <alignment vertical="center"/>
    </xf>
    <xf numFmtId="38" fontId="9" fillId="0" borderId="0" xfId="1" applyFont="1" applyBorder="1" applyAlignment="1">
      <alignment vertical="center"/>
    </xf>
    <xf numFmtId="177" fontId="12" fillId="0" borderId="0" xfId="0" applyNumberFormat="1" applyFont="1" applyAlignment="1" applyProtection="1">
      <alignment vertical="center" shrinkToFit="1"/>
      <protection hidden="1"/>
    </xf>
    <xf numFmtId="177" fontId="12" fillId="0" borderId="8" xfId="0" applyNumberFormat="1" applyFont="1" applyBorder="1" applyAlignment="1" applyProtection="1">
      <alignment vertical="center" shrinkToFit="1"/>
      <protection hidden="1"/>
    </xf>
    <xf numFmtId="178" fontId="12" fillId="0" borderId="0" xfId="0" applyNumberFormat="1" applyFont="1" applyAlignment="1" applyProtection="1">
      <alignment vertical="center" shrinkToFit="1"/>
      <protection hidden="1"/>
    </xf>
    <xf numFmtId="178" fontId="12" fillId="0" borderId="8" xfId="0" applyNumberFormat="1" applyFont="1" applyBorder="1" applyAlignment="1" applyProtection="1">
      <alignment vertical="center" shrinkToFit="1"/>
      <protection hidden="1"/>
    </xf>
    <xf numFmtId="179" fontId="12" fillId="0" borderId="0" xfId="0" applyNumberFormat="1" applyFont="1" applyAlignment="1" applyProtection="1">
      <alignment vertical="center" shrinkToFit="1"/>
      <protection hidden="1"/>
    </xf>
    <xf numFmtId="0" fontId="5" fillId="0" borderId="8" xfId="0" applyFont="1" applyBorder="1">
      <alignment vertical="center"/>
    </xf>
    <xf numFmtId="0" fontId="17" fillId="0" borderId="0" xfId="0" applyFont="1">
      <alignment vertical="center"/>
    </xf>
    <xf numFmtId="0" fontId="7" fillId="0" borderId="10" xfId="0" applyFont="1" applyBorder="1">
      <alignment vertical="center"/>
    </xf>
    <xf numFmtId="0" fontId="18" fillId="0" borderId="0" xfId="0" applyFont="1">
      <alignment vertical="center"/>
    </xf>
    <xf numFmtId="0" fontId="4" fillId="0" borderId="0" xfId="0" applyFont="1" applyProtection="1">
      <alignment vertical="center"/>
      <protection hidden="1"/>
    </xf>
    <xf numFmtId="0" fontId="19" fillId="0" borderId="0" xfId="0" applyFont="1">
      <alignment vertical="center"/>
    </xf>
    <xf numFmtId="0" fontId="4" fillId="0" borderId="0" xfId="0" applyFont="1">
      <alignment vertical="center"/>
    </xf>
    <xf numFmtId="0" fontId="3"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2" fillId="0" borderId="15" xfId="0" applyFont="1" applyBorder="1" applyAlignment="1">
      <alignment horizontal="center" vertical="center" shrinkToFit="1"/>
    </xf>
    <xf numFmtId="179" fontId="12" fillId="0" borderId="12"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8" fontId="12" fillId="0" borderId="12"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7" fontId="12" fillId="0" borderId="12" xfId="0" applyNumberFormat="1" applyFont="1" applyBorder="1" applyAlignment="1" applyProtection="1">
      <alignment horizontal="center" vertical="center" shrinkToFit="1"/>
      <protection hidden="1"/>
    </xf>
    <xf numFmtId="177" fontId="12" fillId="0" borderId="13" xfId="0" applyNumberFormat="1" applyFont="1" applyBorder="1" applyAlignment="1" applyProtection="1">
      <alignment horizontal="center" vertical="center" shrinkToFit="1"/>
      <protection hidden="1"/>
    </xf>
    <xf numFmtId="177" fontId="12" fillId="0" borderId="14"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0" xfId="0" applyFont="1" applyAlignment="1">
      <alignment horizontal="left" vertical="center" shrinkToFit="1"/>
    </xf>
    <xf numFmtId="0" fontId="16" fillId="0" borderId="9" xfId="0" applyFont="1" applyBorder="1" applyAlignment="1">
      <alignment horizontal="left" vertical="center" shrinkToFit="1"/>
    </xf>
    <xf numFmtId="0" fontId="7" fillId="0" borderId="8" xfId="4" applyFont="1" applyFill="1" applyBorder="1" applyAlignment="1" applyProtection="1">
      <alignment horizontal="left" vertical="top" wrapText="1" shrinkToFit="1"/>
      <protection locked="0"/>
    </xf>
    <xf numFmtId="0" fontId="7" fillId="0" borderId="0" xfId="4" applyFont="1" applyFill="1" applyBorder="1" applyAlignment="1" applyProtection="1">
      <alignment horizontal="left" vertical="top" wrapText="1" shrinkToFit="1"/>
      <protection locked="0"/>
    </xf>
    <xf numFmtId="0" fontId="7" fillId="0" borderId="9" xfId="4" applyFont="1" applyFill="1" applyBorder="1" applyAlignment="1" applyProtection="1">
      <alignment horizontal="left" vertical="top" wrapText="1" shrinkToFit="1"/>
      <protection locked="0"/>
    </xf>
    <xf numFmtId="0" fontId="7" fillId="0" borderId="10" xfId="4" applyFont="1" applyFill="1" applyBorder="1" applyAlignment="1" applyProtection="1">
      <alignment horizontal="left" vertical="top" wrapText="1" shrinkToFit="1"/>
      <protection locked="0"/>
    </xf>
    <xf numFmtId="0" fontId="7" fillId="0" borderId="1" xfId="4" applyFont="1" applyFill="1" applyBorder="1" applyAlignment="1" applyProtection="1">
      <alignment horizontal="left" vertical="top" wrapText="1" shrinkToFit="1"/>
      <protection locked="0"/>
    </xf>
    <xf numFmtId="0" fontId="7" fillId="0" borderId="11" xfId="4" applyFont="1" applyFill="1" applyBorder="1" applyAlignment="1" applyProtection="1">
      <alignment horizontal="left" vertical="top" wrapText="1" shrinkToFit="1"/>
      <protection locked="0"/>
    </xf>
    <xf numFmtId="0" fontId="9" fillId="0" borderId="0" xfId="0" applyFont="1" applyAlignment="1">
      <alignment horizontal="left" shrinkToFit="1"/>
    </xf>
    <xf numFmtId="0" fontId="9" fillId="0" borderId="1" xfId="0" applyFont="1" applyBorder="1" applyAlignment="1">
      <alignment horizontal="left" shrinkToFi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15" fillId="0" borderId="8" xfId="4" applyFont="1" applyFill="1" applyBorder="1" applyAlignment="1" applyProtection="1">
      <alignment horizontal="left" vertical="top" wrapText="1"/>
      <protection locked="0"/>
    </xf>
    <xf numFmtId="0" fontId="15" fillId="0" borderId="0" xfId="4" applyFont="1" applyFill="1" applyBorder="1" applyAlignment="1" applyProtection="1">
      <alignment horizontal="left" vertical="top" wrapText="1"/>
      <protection locked="0"/>
    </xf>
    <xf numFmtId="0" fontId="15" fillId="0" borderId="9" xfId="4" applyFont="1" applyFill="1" applyBorder="1" applyAlignment="1" applyProtection="1">
      <alignment horizontal="left" vertical="top" wrapText="1"/>
      <protection locked="0"/>
    </xf>
    <xf numFmtId="0" fontId="15" fillId="0" borderId="10" xfId="4" applyFont="1" applyFill="1" applyBorder="1" applyAlignment="1" applyProtection="1">
      <alignment horizontal="left" vertical="top" wrapText="1"/>
      <protection locked="0"/>
    </xf>
    <xf numFmtId="0" fontId="15" fillId="0" borderId="1"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15" fillId="0" borderId="5" xfId="2" applyFont="1" applyBorder="1" applyAlignment="1" applyProtection="1">
      <alignment horizontal="center" vertical="center" shrinkToFit="1"/>
      <protection locked="0"/>
    </xf>
    <xf numFmtId="0" fontId="15" fillId="0" borderId="6" xfId="2" applyFont="1" applyBorder="1" applyAlignment="1" applyProtection="1">
      <alignment horizontal="center" vertical="center" shrinkToFit="1"/>
      <protection locked="0"/>
    </xf>
    <xf numFmtId="0" fontId="15" fillId="0" borderId="10" xfId="2" applyFont="1" applyBorder="1" applyAlignment="1" applyProtection="1">
      <alignment horizontal="center" vertical="center" shrinkToFit="1"/>
      <protection locked="0"/>
    </xf>
    <xf numFmtId="0" fontId="15" fillId="0" borderId="1" xfId="2" applyFont="1" applyBorder="1" applyAlignment="1" applyProtection="1">
      <alignment horizontal="center" vertical="center" shrinkToFit="1"/>
      <protection locked="0"/>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11" xfId="2" applyFont="1" applyBorder="1" applyAlignment="1">
      <alignment horizontal="center" vertical="center" shrinkToFit="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7" fillId="0" borderId="0" xfId="0" applyFont="1" applyAlignment="1">
      <alignment vertical="center" shrinkToFi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1" xfId="0" applyFont="1" applyFill="1" applyBorder="1" applyAlignment="1">
      <alignment horizontal="center" vertical="center"/>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5" fillId="0" borderId="1" xfId="0" applyFont="1" applyBorder="1" applyAlignment="1" applyProtection="1">
      <alignment horizontal="left" vertical="center"/>
      <protection hidden="1"/>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4" xr:uid="{BAE145ED-5E63-4581-8BFA-9AF1CCDB720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86.2</c:v>
                </c:pt>
                <c:pt idx="1">
                  <c:v>86.3</c:v>
                </c:pt>
                <c:pt idx="2">
                  <c:v>79.3</c:v>
                </c:pt>
                <c:pt idx="3">
                  <c:v>78.599999999999994</c:v>
                </c:pt>
                <c:pt idx="4">
                  <c:v>78.2</c:v>
                </c:pt>
              </c:numCache>
            </c:numRef>
          </c:val>
          <c:extLst>
            <c:ext xmlns:c16="http://schemas.microsoft.com/office/drawing/2014/chart" uri="{C3380CC4-5D6E-409C-BE32-E72D297353CC}">
              <c16:uniqueId val="{00000000-B401-4EA7-AE39-85F4B139E2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B401-4EA7-AE39-85F4B139E2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91.4</c:v>
                </c:pt>
                <c:pt idx="1">
                  <c:v>91.1</c:v>
                </c:pt>
                <c:pt idx="2">
                  <c:v>85.6</c:v>
                </c:pt>
                <c:pt idx="3">
                  <c:v>85.9</c:v>
                </c:pt>
                <c:pt idx="4">
                  <c:v>89.2</c:v>
                </c:pt>
              </c:numCache>
            </c:numRef>
          </c:val>
          <c:extLst>
            <c:ext xmlns:c16="http://schemas.microsoft.com/office/drawing/2014/chart" uri="{C3380CC4-5D6E-409C-BE32-E72D297353CC}">
              <c16:uniqueId val="{00000000-F129-4CF2-87CF-DC3EAC517B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129-4CF2-87CF-DC3EAC517B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92.5</c:v>
                </c:pt>
                <c:pt idx="1">
                  <c:v>92.2</c:v>
                </c:pt>
                <c:pt idx="2">
                  <c:v>86.8</c:v>
                </c:pt>
                <c:pt idx="3">
                  <c:v>87</c:v>
                </c:pt>
                <c:pt idx="4">
                  <c:v>90.2</c:v>
                </c:pt>
              </c:numCache>
            </c:numRef>
          </c:val>
          <c:extLst>
            <c:ext xmlns:c16="http://schemas.microsoft.com/office/drawing/2014/chart" uri="{C3380CC4-5D6E-409C-BE32-E72D297353CC}">
              <c16:uniqueId val="{00000000-4624-4D30-B009-1C57ABFE21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4624-4D30-B009-1C57ABFE21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100.1</c:v>
                </c:pt>
                <c:pt idx="2">
                  <c:v>98.8</c:v>
                </c:pt>
                <c:pt idx="3">
                  <c:v>97.1</c:v>
                </c:pt>
                <c:pt idx="4">
                  <c:v>99.6</c:v>
                </c:pt>
              </c:numCache>
            </c:numRef>
          </c:val>
          <c:extLst>
            <c:ext xmlns:c16="http://schemas.microsoft.com/office/drawing/2014/chart" uri="{C3380CC4-5D6E-409C-BE32-E72D297353CC}">
              <c16:uniqueId val="{00000000-05CF-42D2-AA3F-62339BA8BF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5CF-42D2-AA3F-62339BA8BF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43.2</c:v>
                </c:pt>
                <c:pt idx="1">
                  <c:v>44.3</c:v>
                </c:pt>
                <c:pt idx="2">
                  <c:v>46.2</c:v>
                </c:pt>
                <c:pt idx="3">
                  <c:v>48.5</c:v>
                </c:pt>
                <c:pt idx="4">
                  <c:v>50.1</c:v>
                </c:pt>
              </c:numCache>
            </c:numRef>
          </c:val>
          <c:extLst>
            <c:ext xmlns:c16="http://schemas.microsoft.com/office/drawing/2014/chart" uri="{C3380CC4-5D6E-409C-BE32-E72D297353CC}">
              <c16:uniqueId val="{00000000-D26A-4232-A573-4FBE53B27A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D26A-4232-A573-4FBE53B27A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78.7</c:v>
                </c:pt>
                <c:pt idx="1">
                  <c:v>71.099999999999994</c:v>
                </c:pt>
                <c:pt idx="2">
                  <c:v>69.8</c:v>
                </c:pt>
                <c:pt idx="3">
                  <c:v>71.2</c:v>
                </c:pt>
                <c:pt idx="4">
                  <c:v>67.8</c:v>
                </c:pt>
              </c:numCache>
            </c:numRef>
          </c:val>
          <c:extLst>
            <c:ext xmlns:c16="http://schemas.microsoft.com/office/drawing/2014/chart" uri="{C3380CC4-5D6E-409C-BE32-E72D297353CC}">
              <c16:uniqueId val="{00000000-0962-4190-9969-8080B679E9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962-4190-9969-8080B679E9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48592491</c:v>
                </c:pt>
                <c:pt idx="1">
                  <c:v>49240383</c:v>
                </c:pt>
                <c:pt idx="2">
                  <c:v>49235554</c:v>
                </c:pt>
                <c:pt idx="3">
                  <c:v>49644509</c:v>
                </c:pt>
                <c:pt idx="4">
                  <c:v>50123320</c:v>
                </c:pt>
              </c:numCache>
            </c:numRef>
          </c:val>
          <c:extLst>
            <c:ext xmlns:c16="http://schemas.microsoft.com/office/drawing/2014/chart" uri="{C3380CC4-5D6E-409C-BE32-E72D297353CC}">
              <c16:uniqueId val="{00000000-1D8E-4455-8EBA-EA9B47DA7D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1D8E-4455-8EBA-EA9B47DA7D9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14.3</c:v>
                </c:pt>
                <c:pt idx="1">
                  <c:v>13.1</c:v>
                </c:pt>
                <c:pt idx="2">
                  <c:v>13.2</c:v>
                </c:pt>
                <c:pt idx="3">
                  <c:v>14</c:v>
                </c:pt>
                <c:pt idx="4">
                  <c:v>14.9</c:v>
                </c:pt>
              </c:numCache>
            </c:numRef>
          </c:val>
          <c:extLst>
            <c:ext xmlns:c16="http://schemas.microsoft.com/office/drawing/2014/chart" uri="{C3380CC4-5D6E-409C-BE32-E72D297353CC}">
              <c16:uniqueId val="{00000000-C790-4122-A117-3DE239A75C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C790-4122-A117-3DE239A75C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68.7</c:v>
                </c:pt>
                <c:pt idx="1">
                  <c:v>70.599999999999994</c:v>
                </c:pt>
                <c:pt idx="2">
                  <c:v>70.7</c:v>
                </c:pt>
                <c:pt idx="3">
                  <c:v>68.2</c:v>
                </c:pt>
                <c:pt idx="4">
                  <c:v>65.599999999999994</c:v>
                </c:pt>
              </c:numCache>
            </c:numRef>
          </c:val>
          <c:extLst>
            <c:ext xmlns:c16="http://schemas.microsoft.com/office/drawing/2014/chart" uri="{C3380CC4-5D6E-409C-BE32-E72D297353CC}">
              <c16:uniqueId val="{00000000-9309-43F3-8AE0-33767F78B6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309-43F3-8AE0-33767F78B6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10676</c:v>
                </c:pt>
                <c:pt idx="1">
                  <c:v>10472</c:v>
                </c:pt>
                <c:pt idx="2">
                  <c:v>11868</c:v>
                </c:pt>
                <c:pt idx="3">
                  <c:v>12260</c:v>
                </c:pt>
                <c:pt idx="4">
                  <c:v>13174</c:v>
                </c:pt>
              </c:numCache>
            </c:numRef>
          </c:val>
          <c:extLst>
            <c:ext xmlns:c16="http://schemas.microsoft.com/office/drawing/2014/chart" uri="{C3380CC4-5D6E-409C-BE32-E72D297353CC}">
              <c16:uniqueId val="{00000000-4F85-4C8F-B171-281695F5BF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F85-4C8F-B171-281695F5BF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38507</c:v>
                </c:pt>
                <c:pt idx="1">
                  <c:v>38326</c:v>
                </c:pt>
                <c:pt idx="2">
                  <c:v>38765</c:v>
                </c:pt>
                <c:pt idx="3">
                  <c:v>38614</c:v>
                </c:pt>
                <c:pt idx="4">
                  <c:v>43155</c:v>
                </c:pt>
              </c:numCache>
            </c:numRef>
          </c:val>
          <c:extLst>
            <c:ext xmlns:c16="http://schemas.microsoft.com/office/drawing/2014/chart" uri="{C3380CC4-5D6E-409C-BE32-E72D297353CC}">
              <c16:uniqueId val="{00000000-015F-4055-BC03-A174B3F477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15F-4055-BC03-A174B3F477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47.9</c:v>
                </c:pt>
                <c:pt idx="1">
                  <c:v>48.6</c:v>
                </c:pt>
                <c:pt idx="2">
                  <c:v>53.2</c:v>
                </c:pt>
                <c:pt idx="3">
                  <c:v>55.3</c:v>
                </c:pt>
                <c:pt idx="4">
                  <c:v>50.2</c:v>
                </c:pt>
              </c:numCache>
            </c:numRef>
          </c:val>
          <c:extLst>
            <c:ext xmlns:c16="http://schemas.microsoft.com/office/drawing/2014/chart" uri="{C3380CC4-5D6E-409C-BE32-E72D297353CC}">
              <c16:uniqueId val="{00000000-DC71-492E-9DB9-2465614825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C71-492E-9DB9-2465614825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U50" zoomScale="115" zoomScaleNormal="115"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富山県南砺市　南砺市民病院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175</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25</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175</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47778</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16674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167</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167</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101.4</v>
      </c>
      <c r="Q33" s="70"/>
      <c r="R33" s="70"/>
      <c r="S33" s="70"/>
      <c r="T33" s="70"/>
      <c r="U33" s="70"/>
      <c r="V33" s="70"/>
      <c r="W33" s="70"/>
      <c r="X33" s="70"/>
      <c r="Y33" s="70"/>
      <c r="Z33" s="70"/>
      <c r="AA33" s="70"/>
      <c r="AB33" s="70"/>
      <c r="AC33" s="70"/>
      <c r="AD33" s="71"/>
      <c r="AE33" s="69">
        <f>データ!AJ7</f>
        <v>100.1</v>
      </c>
      <c r="AF33" s="70"/>
      <c r="AG33" s="70"/>
      <c r="AH33" s="70"/>
      <c r="AI33" s="70"/>
      <c r="AJ33" s="70"/>
      <c r="AK33" s="70"/>
      <c r="AL33" s="70"/>
      <c r="AM33" s="70"/>
      <c r="AN33" s="70"/>
      <c r="AO33" s="70"/>
      <c r="AP33" s="70"/>
      <c r="AQ33" s="70"/>
      <c r="AR33" s="70"/>
      <c r="AS33" s="71"/>
      <c r="AT33" s="69">
        <f>データ!AK7</f>
        <v>98.8</v>
      </c>
      <c r="AU33" s="70"/>
      <c r="AV33" s="70"/>
      <c r="AW33" s="70"/>
      <c r="AX33" s="70"/>
      <c r="AY33" s="70"/>
      <c r="AZ33" s="70"/>
      <c r="BA33" s="70"/>
      <c r="BB33" s="70"/>
      <c r="BC33" s="70"/>
      <c r="BD33" s="70"/>
      <c r="BE33" s="70"/>
      <c r="BF33" s="70"/>
      <c r="BG33" s="70"/>
      <c r="BH33" s="71"/>
      <c r="BI33" s="69">
        <f>データ!AL7</f>
        <v>97.1</v>
      </c>
      <c r="BJ33" s="70"/>
      <c r="BK33" s="70"/>
      <c r="BL33" s="70"/>
      <c r="BM33" s="70"/>
      <c r="BN33" s="70"/>
      <c r="BO33" s="70"/>
      <c r="BP33" s="70"/>
      <c r="BQ33" s="70"/>
      <c r="BR33" s="70"/>
      <c r="BS33" s="70"/>
      <c r="BT33" s="70"/>
      <c r="BU33" s="70"/>
      <c r="BV33" s="70"/>
      <c r="BW33" s="71"/>
      <c r="BX33" s="69">
        <f>データ!AM7</f>
        <v>99.6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92.5</v>
      </c>
      <c r="DE33" s="70"/>
      <c r="DF33" s="70"/>
      <c r="DG33" s="70"/>
      <c r="DH33" s="70"/>
      <c r="DI33" s="70"/>
      <c r="DJ33" s="70"/>
      <c r="DK33" s="70"/>
      <c r="DL33" s="70"/>
      <c r="DM33" s="70"/>
      <c r="DN33" s="70"/>
      <c r="DO33" s="70"/>
      <c r="DP33" s="70"/>
      <c r="DQ33" s="70"/>
      <c r="DR33" s="71"/>
      <c r="DS33" s="69">
        <f>データ!AU7</f>
        <v>92.2</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87</v>
      </c>
      <c r="EX33" s="70"/>
      <c r="EY33" s="70"/>
      <c r="EZ33" s="70"/>
      <c r="FA33" s="70"/>
      <c r="FB33" s="70"/>
      <c r="FC33" s="70"/>
      <c r="FD33" s="70"/>
      <c r="FE33" s="70"/>
      <c r="FF33" s="70"/>
      <c r="FG33" s="70"/>
      <c r="FH33" s="70"/>
      <c r="FI33" s="70"/>
      <c r="FJ33" s="70"/>
      <c r="FK33" s="71"/>
      <c r="FL33" s="69">
        <f>データ!AX7</f>
        <v>90.2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91.4</v>
      </c>
      <c r="GS33" s="70"/>
      <c r="GT33" s="70"/>
      <c r="GU33" s="70"/>
      <c r="GV33" s="70"/>
      <c r="GW33" s="70"/>
      <c r="GX33" s="70"/>
      <c r="GY33" s="70"/>
      <c r="GZ33" s="70"/>
      <c r="HA33" s="70"/>
      <c r="HB33" s="70"/>
      <c r="HC33" s="70"/>
      <c r="HD33" s="70"/>
      <c r="HE33" s="70"/>
      <c r="HF33" s="71"/>
      <c r="HG33" s="69">
        <f>データ!BF7</f>
        <v>91.1</v>
      </c>
      <c r="HH33" s="70"/>
      <c r="HI33" s="70"/>
      <c r="HJ33" s="70"/>
      <c r="HK33" s="70"/>
      <c r="HL33" s="70"/>
      <c r="HM33" s="70"/>
      <c r="HN33" s="70"/>
      <c r="HO33" s="70"/>
      <c r="HP33" s="70"/>
      <c r="HQ33" s="70"/>
      <c r="HR33" s="70"/>
      <c r="HS33" s="70"/>
      <c r="HT33" s="70"/>
      <c r="HU33" s="71"/>
      <c r="HV33" s="69">
        <f>データ!BG7</f>
        <v>85.6</v>
      </c>
      <c r="HW33" s="70"/>
      <c r="HX33" s="70"/>
      <c r="HY33" s="70"/>
      <c r="HZ33" s="70"/>
      <c r="IA33" s="70"/>
      <c r="IB33" s="70"/>
      <c r="IC33" s="70"/>
      <c r="ID33" s="70"/>
      <c r="IE33" s="70"/>
      <c r="IF33" s="70"/>
      <c r="IG33" s="70"/>
      <c r="IH33" s="70"/>
      <c r="II33" s="70"/>
      <c r="IJ33" s="71"/>
      <c r="IK33" s="69">
        <f>データ!BH7</f>
        <v>85.9</v>
      </c>
      <c r="IL33" s="70"/>
      <c r="IM33" s="70"/>
      <c r="IN33" s="70"/>
      <c r="IO33" s="70"/>
      <c r="IP33" s="70"/>
      <c r="IQ33" s="70"/>
      <c r="IR33" s="70"/>
      <c r="IS33" s="70"/>
      <c r="IT33" s="70"/>
      <c r="IU33" s="70"/>
      <c r="IV33" s="70"/>
      <c r="IW33" s="70"/>
      <c r="IX33" s="70"/>
      <c r="IY33" s="71"/>
      <c r="IZ33" s="69">
        <f>データ!BI7</f>
        <v>89.2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86.2</v>
      </c>
      <c r="KG33" s="70"/>
      <c r="KH33" s="70"/>
      <c r="KI33" s="70"/>
      <c r="KJ33" s="70"/>
      <c r="KK33" s="70"/>
      <c r="KL33" s="70"/>
      <c r="KM33" s="70"/>
      <c r="KN33" s="70"/>
      <c r="KO33" s="70"/>
      <c r="KP33" s="70"/>
      <c r="KQ33" s="70"/>
      <c r="KR33" s="70"/>
      <c r="KS33" s="70"/>
      <c r="KT33" s="71"/>
      <c r="KU33" s="69">
        <f>データ!BQ7</f>
        <v>86.3</v>
      </c>
      <c r="KV33" s="70"/>
      <c r="KW33" s="70"/>
      <c r="KX33" s="70"/>
      <c r="KY33" s="70"/>
      <c r="KZ33" s="70"/>
      <c r="LA33" s="70"/>
      <c r="LB33" s="70"/>
      <c r="LC33" s="70"/>
      <c r="LD33" s="70"/>
      <c r="LE33" s="70"/>
      <c r="LF33" s="70"/>
      <c r="LG33" s="70"/>
      <c r="LH33" s="70"/>
      <c r="LI33" s="71"/>
      <c r="LJ33" s="69">
        <f>データ!BR7</f>
        <v>79.3</v>
      </c>
      <c r="LK33" s="70"/>
      <c r="LL33" s="70"/>
      <c r="LM33" s="70"/>
      <c r="LN33" s="70"/>
      <c r="LO33" s="70"/>
      <c r="LP33" s="70"/>
      <c r="LQ33" s="70"/>
      <c r="LR33" s="70"/>
      <c r="LS33" s="70"/>
      <c r="LT33" s="70"/>
      <c r="LU33" s="70"/>
      <c r="LV33" s="70"/>
      <c r="LW33" s="70"/>
      <c r="LX33" s="71"/>
      <c r="LY33" s="69">
        <f>データ!BS7</f>
        <v>78.599999999999994</v>
      </c>
      <c r="LZ33" s="70"/>
      <c r="MA33" s="70"/>
      <c r="MB33" s="70"/>
      <c r="MC33" s="70"/>
      <c r="MD33" s="70"/>
      <c r="ME33" s="70"/>
      <c r="MF33" s="70"/>
      <c r="MG33" s="70"/>
      <c r="MH33" s="70"/>
      <c r="MI33" s="70"/>
      <c r="MJ33" s="70"/>
      <c r="MK33" s="70"/>
      <c r="ML33" s="70"/>
      <c r="MM33" s="71"/>
      <c r="MN33" s="69">
        <f>データ!BT7</f>
        <v>78.2</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38507</v>
      </c>
      <c r="Q55" s="67"/>
      <c r="R55" s="67"/>
      <c r="S55" s="67"/>
      <c r="T55" s="67"/>
      <c r="U55" s="67"/>
      <c r="V55" s="67"/>
      <c r="W55" s="67"/>
      <c r="X55" s="67"/>
      <c r="Y55" s="67"/>
      <c r="Z55" s="67"/>
      <c r="AA55" s="67"/>
      <c r="AB55" s="67"/>
      <c r="AC55" s="67"/>
      <c r="AD55" s="68"/>
      <c r="AE55" s="66">
        <f>データ!CB7</f>
        <v>38326</v>
      </c>
      <c r="AF55" s="67"/>
      <c r="AG55" s="67"/>
      <c r="AH55" s="67"/>
      <c r="AI55" s="67"/>
      <c r="AJ55" s="67"/>
      <c r="AK55" s="67"/>
      <c r="AL55" s="67"/>
      <c r="AM55" s="67"/>
      <c r="AN55" s="67"/>
      <c r="AO55" s="67"/>
      <c r="AP55" s="67"/>
      <c r="AQ55" s="67"/>
      <c r="AR55" s="67"/>
      <c r="AS55" s="68"/>
      <c r="AT55" s="66">
        <f>データ!CC7</f>
        <v>38765</v>
      </c>
      <c r="AU55" s="67"/>
      <c r="AV55" s="67"/>
      <c r="AW55" s="67"/>
      <c r="AX55" s="67"/>
      <c r="AY55" s="67"/>
      <c r="AZ55" s="67"/>
      <c r="BA55" s="67"/>
      <c r="BB55" s="67"/>
      <c r="BC55" s="67"/>
      <c r="BD55" s="67"/>
      <c r="BE55" s="67"/>
      <c r="BF55" s="67"/>
      <c r="BG55" s="67"/>
      <c r="BH55" s="68"/>
      <c r="BI55" s="66">
        <f>データ!CD7</f>
        <v>38614</v>
      </c>
      <c r="BJ55" s="67"/>
      <c r="BK55" s="67"/>
      <c r="BL55" s="67"/>
      <c r="BM55" s="67"/>
      <c r="BN55" s="67"/>
      <c r="BO55" s="67"/>
      <c r="BP55" s="67"/>
      <c r="BQ55" s="67"/>
      <c r="BR55" s="67"/>
      <c r="BS55" s="67"/>
      <c r="BT55" s="67"/>
      <c r="BU55" s="67"/>
      <c r="BV55" s="67"/>
      <c r="BW55" s="68"/>
      <c r="BX55" s="66">
        <f>データ!CE7</f>
        <v>43155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10676</v>
      </c>
      <c r="DE55" s="67"/>
      <c r="DF55" s="67"/>
      <c r="DG55" s="67"/>
      <c r="DH55" s="67"/>
      <c r="DI55" s="67"/>
      <c r="DJ55" s="67"/>
      <c r="DK55" s="67"/>
      <c r="DL55" s="67"/>
      <c r="DM55" s="67"/>
      <c r="DN55" s="67"/>
      <c r="DO55" s="67"/>
      <c r="DP55" s="67"/>
      <c r="DQ55" s="67"/>
      <c r="DR55" s="68"/>
      <c r="DS55" s="66">
        <f>データ!CM7</f>
        <v>10472</v>
      </c>
      <c r="DT55" s="67"/>
      <c r="DU55" s="67"/>
      <c r="DV55" s="67"/>
      <c r="DW55" s="67"/>
      <c r="DX55" s="67"/>
      <c r="DY55" s="67"/>
      <c r="DZ55" s="67"/>
      <c r="EA55" s="67"/>
      <c r="EB55" s="67"/>
      <c r="EC55" s="67"/>
      <c r="ED55" s="67"/>
      <c r="EE55" s="67"/>
      <c r="EF55" s="67"/>
      <c r="EG55" s="68"/>
      <c r="EH55" s="66">
        <f>データ!CN7</f>
        <v>11868</v>
      </c>
      <c r="EI55" s="67"/>
      <c r="EJ55" s="67"/>
      <c r="EK55" s="67"/>
      <c r="EL55" s="67"/>
      <c r="EM55" s="67"/>
      <c r="EN55" s="67"/>
      <c r="EO55" s="67"/>
      <c r="EP55" s="67"/>
      <c r="EQ55" s="67"/>
      <c r="ER55" s="67"/>
      <c r="ES55" s="67"/>
      <c r="ET55" s="67"/>
      <c r="EU55" s="67"/>
      <c r="EV55" s="68"/>
      <c r="EW55" s="66">
        <f>データ!CO7</f>
        <v>12260</v>
      </c>
      <c r="EX55" s="67"/>
      <c r="EY55" s="67"/>
      <c r="EZ55" s="67"/>
      <c r="FA55" s="67"/>
      <c r="FB55" s="67"/>
      <c r="FC55" s="67"/>
      <c r="FD55" s="67"/>
      <c r="FE55" s="67"/>
      <c r="FF55" s="67"/>
      <c r="FG55" s="67"/>
      <c r="FH55" s="67"/>
      <c r="FI55" s="67"/>
      <c r="FJ55" s="67"/>
      <c r="FK55" s="68"/>
      <c r="FL55" s="66">
        <f>データ!CP7</f>
        <v>13174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68.7</v>
      </c>
      <c r="GS55" s="70"/>
      <c r="GT55" s="70"/>
      <c r="GU55" s="70"/>
      <c r="GV55" s="70"/>
      <c r="GW55" s="70"/>
      <c r="GX55" s="70"/>
      <c r="GY55" s="70"/>
      <c r="GZ55" s="70"/>
      <c r="HA55" s="70"/>
      <c r="HB55" s="70"/>
      <c r="HC55" s="70"/>
      <c r="HD55" s="70"/>
      <c r="HE55" s="70"/>
      <c r="HF55" s="71"/>
      <c r="HG55" s="69">
        <f>データ!CX7</f>
        <v>70.599999999999994</v>
      </c>
      <c r="HH55" s="70"/>
      <c r="HI55" s="70"/>
      <c r="HJ55" s="70"/>
      <c r="HK55" s="70"/>
      <c r="HL55" s="70"/>
      <c r="HM55" s="70"/>
      <c r="HN55" s="70"/>
      <c r="HO55" s="70"/>
      <c r="HP55" s="70"/>
      <c r="HQ55" s="70"/>
      <c r="HR55" s="70"/>
      <c r="HS55" s="70"/>
      <c r="HT55" s="70"/>
      <c r="HU55" s="71"/>
      <c r="HV55" s="69">
        <f>データ!CY7</f>
        <v>70.7</v>
      </c>
      <c r="HW55" s="70"/>
      <c r="HX55" s="70"/>
      <c r="HY55" s="70"/>
      <c r="HZ55" s="70"/>
      <c r="IA55" s="70"/>
      <c r="IB55" s="70"/>
      <c r="IC55" s="70"/>
      <c r="ID55" s="70"/>
      <c r="IE55" s="70"/>
      <c r="IF55" s="70"/>
      <c r="IG55" s="70"/>
      <c r="IH55" s="70"/>
      <c r="II55" s="70"/>
      <c r="IJ55" s="71"/>
      <c r="IK55" s="69">
        <f>データ!CZ7</f>
        <v>68.2</v>
      </c>
      <c r="IL55" s="70"/>
      <c r="IM55" s="70"/>
      <c r="IN55" s="70"/>
      <c r="IO55" s="70"/>
      <c r="IP55" s="70"/>
      <c r="IQ55" s="70"/>
      <c r="IR55" s="70"/>
      <c r="IS55" s="70"/>
      <c r="IT55" s="70"/>
      <c r="IU55" s="70"/>
      <c r="IV55" s="70"/>
      <c r="IW55" s="70"/>
      <c r="IX55" s="70"/>
      <c r="IY55" s="71"/>
      <c r="IZ55" s="69">
        <f>データ!DA7</f>
        <v>65.599999999999994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14.3</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13.2</v>
      </c>
      <c r="LK55" s="70"/>
      <c r="LL55" s="70"/>
      <c r="LM55" s="70"/>
      <c r="LN55" s="70"/>
      <c r="LO55" s="70"/>
      <c r="LP55" s="70"/>
      <c r="LQ55" s="70"/>
      <c r="LR55" s="70"/>
      <c r="LS55" s="70"/>
      <c r="LT55" s="70"/>
      <c r="LU55" s="70"/>
      <c r="LV55" s="70"/>
      <c r="LW55" s="70"/>
      <c r="LX55" s="71"/>
      <c r="LY55" s="69">
        <f>データ!DK7</f>
        <v>14</v>
      </c>
      <c r="LZ55" s="70"/>
      <c r="MA55" s="70"/>
      <c r="MB55" s="70"/>
      <c r="MC55" s="70"/>
      <c r="MD55" s="70"/>
      <c r="ME55" s="70"/>
      <c r="MF55" s="70"/>
      <c r="MG55" s="70"/>
      <c r="MH55" s="70"/>
      <c r="MI55" s="70"/>
      <c r="MJ55" s="70"/>
      <c r="MK55" s="70"/>
      <c r="ML55" s="70"/>
      <c r="MM55" s="71"/>
      <c r="MN55" s="69">
        <f>データ!DL7</f>
        <v>14.9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47.9</v>
      </c>
      <c r="Q79" s="70"/>
      <c r="R79" s="70"/>
      <c r="S79" s="70"/>
      <c r="T79" s="70"/>
      <c r="U79" s="70"/>
      <c r="V79" s="70"/>
      <c r="W79" s="70"/>
      <c r="X79" s="70"/>
      <c r="Y79" s="70"/>
      <c r="Z79" s="70"/>
      <c r="AA79" s="70"/>
      <c r="AB79" s="70"/>
      <c r="AC79" s="70"/>
      <c r="AD79" s="71"/>
      <c r="AE79" s="69">
        <f>データ!DT7</f>
        <v>48.6</v>
      </c>
      <c r="AF79" s="70"/>
      <c r="AG79" s="70"/>
      <c r="AH79" s="70"/>
      <c r="AI79" s="70"/>
      <c r="AJ79" s="70"/>
      <c r="AK79" s="70"/>
      <c r="AL79" s="70"/>
      <c r="AM79" s="70"/>
      <c r="AN79" s="70"/>
      <c r="AO79" s="70"/>
      <c r="AP79" s="70"/>
      <c r="AQ79" s="70"/>
      <c r="AR79" s="70"/>
      <c r="AS79" s="71"/>
      <c r="AT79" s="69">
        <f>データ!DU7</f>
        <v>53.2</v>
      </c>
      <c r="AU79" s="70"/>
      <c r="AV79" s="70"/>
      <c r="AW79" s="70"/>
      <c r="AX79" s="70"/>
      <c r="AY79" s="70"/>
      <c r="AZ79" s="70"/>
      <c r="BA79" s="70"/>
      <c r="BB79" s="70"/>
      <c r="BC79" s="70"/>
      <c r="BD79" s="70"/>
      <c r="BE79" s="70"/>
      <c r="BF79" s="70"/>
      <c r="BG79" s="70"/>
      <c r="BH79" s="71"/>
      <c r="BI79" s="69">
        <f>データ!DV7</f>
        <v>55.3</v>
      </c>
      <c r="BJ79" s="70"/>
      <c r="BK79" s="70"/>
      <c r="BL79" s="70"/>
      <c r="BM79" s="70"/>
      <c r="BN79" s="70"/>
      <c r="BO79" s="70"/>
      <c r="BP79" s="70"/>
      <c r="BQ79" s="70"/>
      <c r="BR79" s="70"/>
      <c r="BS79" s="70"/>
      <c r="BT79" s="70"/>
      <c r="BU79" s="70"/>
      <c r="BV79" s="70"/>
      <c r="BW79" s="71"/>
      <c r="BX79" s="69">
        <f>データ!DW7</f>
        <v>50.2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43.2</v>
      </c>
      <c r="DH79" s="70"/>
      <c r="DI79" s="70"/>
      <c r="DJ79" s="70"/>
      <c r="DK79" s="70"/>
      <c r="DL79" s="70"/>
      <c r="DM79" s="70"/>
      <c r="DN79" s="70"/>
      <c r="DO79" s="70"/>
      <c r="DP79" s="70"/>
      <c r="DQ79" s="70"/>
      <c r="DR79" s="70"/>
      <c r="DS79" s="70"/>
      <c r="DT79" s="70"/>
      <c r="DU79" s="71"/>
      <c r="DV79" s="69">
        <f>データ!EE7</f>
        <v>44.3</v>
      </c>
      <c r="DW79" s="70"/>
      <c r="DX79" s="70"/>
      <c r="DY79" s="70"/>
      <c r="DZ79" s="70"/>
      <c r="EA79" s="70"/>
      <c r="EB79" s="70"/>
      <c r="EC79" s="70"/>
      <c r="ED79" s="70"/>
      <c r="EE79" s="70"/>
      <c r="EF79" s="70"/>
      <c r="EG79" s="70"/>
      <c r="EH79" s="70"/>
      <c r="EI79" s="70"/>
      <c r="EJ79" s="71"/>
      <c r="EK79" s="69">
        <f>データ!EF7</f>
        <v>46.2</v>
      </c>
      <c r="EL79" s="70"/>
      <c r="EM79" s="70"/>
      <c r="EN79" s="70"/>
      <c r="EO79" s="70"/>
      <c r="EP79" s="70"/>
      <c r="EQ79" s="70"/>
      <c r="ER79" s="70"/>
      <c r="ES79" s="70"/>
      <c r="ET79" s="70"/>
      <c r="EU79" s="70"/>
      <c r="EV79" s="70"/>
      <c r="EW79" s="70"/>
      <c r="EX79" s="70"/>
      <c r="EY79" s="71"/>
      <c r="EZ79" s="69">
        <f>データ!EG7</f>
        <v>48.5</v>
      </c>
      <c r="FA79" s="70"/>
      <c r="FB79" s="70"/>
      <c r="FC79" s="70"/>
      <c r="FD79" s="70"/>
      <c r="FE79" s="70"/>
      <c r="FF79" s="70"/>
      <c r="FG79" s="70"/>
      <c r="FH79" s="70"/>
      <c r="FI79" s="70"/>
      <c r="FJ79" s="70"/>
      <c r="FK79" s="70"/>
      <c r="FL79" s="70"/>
      <c r="FM79" s="70"/>
      <c r="FN79" s="71"/>
      <c r="FO79" s="69">
        <f>データ!EH7</f>
        <v>50.1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78.7</v>
      </c>
      <c r="GU79" s="70"/>
      <c r="GV79" s="70"/>
      <c r="GW79" s="70"/>
      <c r="GX79" s="70"/>
      <c r="GY79" s="70"/>
      <c r="GZ79" s="70"/>
      <c r="HA79" s="70"/>
      <c r="HB79" s="70"/>
      <c r="HC79" s="70"/>
      <c r="HD79" s="70"/>
      <c r="HE79" s="70"/>
      <c r="HF79" s="70"/>
      <c r="HG79" s="70"/>
      <c r="HH79" s="71"/>
      <c r="HI79" s="69">
        <f>データ!EP7</f>
        <v>71.099999999999994</v>
      </c>
      <c r="HJ79" s="70"/>
      <c r="HK79" s="70"/>
      <c r="HL79" s="70"/>
      <c r="HM79" s="70"/>
      <c r="HN79" s="70"/>
      <c r="HO79" s="70"/>
      <c r="HP79" s="70"/>
      <c r="HQ79" s="70"/>
      <c r="HR79" s="70"/>
      <c r="HS79" s="70"/>
      <c r="HT79" s="70"/>
      <c r="HU79" s="70"/>
      <c r="HV79" s="70"/>
      <c r="HW79" s="71"/>
      <c r="HX79" s="69">
        <f>データ!EQ7</f>
        <v>69.8</v>
      </c>
      <c r="HY79" s="70"/>
      <c r="HZ79" s="70"/>
      <c r="IA79" s="70"/>
      <c r="IB79" s="70"/>
      <c r="IC79" s="70"/>
      <c r="ID79" s="70"/>
      <c r="IE79" s="70"/>
      <c r="IF79" s="70"/>
      <c r="IG79" s="70"/>
      <c r="IH79" s="70"/>
      <c r="II79" s="70"/>
      <c r="IJ79" s="70"/>
      <c r="IK79" s="70"/>
      <c r="IL79" s="71"/>
      <c r="IM79" s="69">
        <f>データ!ER7</f>
        <v>71.2</v>
      </c>
      <c r="IN79" s="70"/>
      <c r="IO79" s="70"/>
      <c r="IP79" s="70"/>
      <c r="IQ79" s="70"/>
      <c r="IR79" s="70"/>
      <c r="IS79" s="70"/>
      <c r="IT79" s="70"/>
      <c r="IU79" s="70"/>
      <c r="IV79" s="70"/>
      <c r="IW79" s="70"/>
      <c r="IX79" s="70"/>
      <c r="IY79" s="70"/>
      <c r="IZ79" s="70"/>
      <c r="JA79" s="71"/>
      <c r="JB79" s="69">
        <f>データ!ES7</f>
        <v>67.8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48592491</v>
      </c>
      <c r="KH79" s="67"/>
      <c r="KI79" s="67"/>
      <c r="KJ79" s="67"/>
      <c r="KK79" s="67"/>
      <c r="KL79" s="67"/>
      <c r="KM79" s="67"/>
      <c r="KN79" s="67"/>
      <c r="KO79" s="67"/>
      <c r="KP79" s="67"/>
      <c r="KQ79" s="67"/>
      <c r="KR79" s="67"/>
      <c r="KS79" s="67"/>
      <c r="KT79" s="67"/>
      <c r="KU79" s="68"/>
      <c r="KV79" s="66">
        <f>データ!FA7</f>
        <v>49240383</v>
      </c>
      <c r="KW79" s="67"/>
      <c r="KX79" s="67"/>
      <c r="KY79" s="67"/>
      <c r="KZ79" s="67"/>
      <c r="LA79" s="67"/>
      <c r="LB79" s="67"/>
      <c r="LC79" s="67"/>
      <c r="LD79" s="67"/>
      <c r="LE79" s="67"/>
      <c r="LF79" s="67"/>
      <c r="LG79" s="67"/>
      <c r="LH79" s="67"/>
      <c r="LI79" s="67"/>
      <c r="LJ79" s="68"/>
      <c r="LK79" s="66">
        <f>データ!FB7</f>
        <v>49235554</v>
      </c>
      <c r="LL79" s="67"/>
      <c r="LM79" s="67"/>
      <c r="LN79" s="67"/>
      <c r="LO79" s="67"/>
      <c r="LP79" s="67"/>
      <c r="LQ79" s="67"/>
      <c r="LR79" s="67"/>
      <c r="LS79" s="67"/>
      <c r="LT79" s="67"/>
      <c r="LU79" s="67"/>
      <c r="LV79" s="67"/>
      <c r="LW79" s="67"/>
      <c r="LX79" s="67"/>
      <c r="LY79" s="68"/>
      <c r="LZ79" s="66">
        <f>データ!FC7</f>
        <v>49644509</v>
      </c>
      <c r="MA79" s="67"/>
      <c r="MB79" s="67"/>
      <c r="MC79" s="67"/>
      <c r="MD79" s="67"/>
      <c r="ME79" s="67"/>
      <c r="MF79" s="67"/>
      <c r="MG79" s="67"/>
      <c r="MH79" s="67"/>
      <c r="MI79" s="67"/>
      <c r="MJ79" s="67"/>
      <c r="MK79" s="67"/>
      <c r="ML79" s="67"/>
      <c r="MM79" s="67"/>
      <c r="MN79" s="68"/>
      <c r="MO79" s="66">
        <f>データ!FD7</f>
        <v>50123320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PQpGFasJqRbpxHlCJZ5rv9RshnLRU82QAQGe9E1pxOsAPdjg3lEjZnPiBGAOWVylPxa7eZKLgVKtpbcFEaTQ==" saltValue="s/L6obbjMY4VdzYTjXTL7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6"/>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147</v>
      </c>
      <c r="BG5" s="49" t="s">
        <v>159</v>
      </c>
      <c r="BH5" s="49" t="s">
        <v>158</v>
      </c>
      <c r="BI5" s="49" t="s">
        <v>150</v>
      </c>
      <c r="BJ5" s="49" t="s">
        <v>151</v>
      </c>
      <c r="BK5" s="49" t="s">
        <v>152</v>
      </c>
      <c r="BL5" s="49" t="s">
        <v>153</v>
      </c>
      <c r="BM5" s="49" t="s">
        <v>154</v>
      </c>
      <c r="BN5" s="49" t="s">
        <v>155</v>
      </c>
      <c r="BO5" s="49" t="s">
        <v>156</v>
      </c>
      <c r="BP5" s="49" t="s">
        <v>146</v>
      </c>
      <c r="BQ5" s="49" t="s">
        <v>160</v>
      </c>
      <c r="BR5" s="49" t="s">
        <v>148</v>
      </c>
      <c r="BS5" s="49" t="s">
        <v>158</v>
      </c>
      <c r="BT5" s="49" t="s">
        <v>161</v>
      </c>
      <c r="BU5" s="49" t="s">
        <v>151</v>
      </c>
      <c r="BV5" s="49" t="s">
        <v>152</v>
      </c>
      <c r="BW5" s="49" t="s">
        <v>153</v>
      </c>
      <c r="BX5" s="49" t="s">
        <v>154</v>
      </c>
      <c r="BY5" s="49" t="s">
        <v>155</v>
      </c>
      <c r="BZ5" s="49" t="s">
        <v>156</v>
      </c>
      <c r="CA5" s="49" t="s">
        <v>157</v>
      </c>
      <c r="CB5" s="49" t="s">
        <v>147</v>
      </c>
      <c r="CC5" s="49" t="s">
        <v>159</v>
      </c>
      <c r="CD5" s="49" t="s">
        <v>158</v>
      </c>
      <c r="CE5" s="49" t="s">
        <v>161</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146</v>
      </c>
      <c r="CX5" s="49" t="s">
        <v>160</v>
      </c>
      <c r="CY5" s="49" t="s">
        <v>148</v>
      </c>
      <c r="CZ5" s="49" t="s">
        <v>158</v>
      </c>
      <c r="DA5" s="49" t="s">
        <v>150</v>
      </c>
      <c r="DB5" s="49" t="s">
        <v>151</v>
      </c>
      <c r="DC5" s="49" t="s">
        <v>152</v>
      </c>
      <c r="DD5" s="49" t="s">
        <v>153</v>
      </c>
      <c r="DE5" s="49" t="s">
        <v>154</v>
      </c>
      <c r="DF5" s="49" t="s">
        <v>155</v>
      </c>
      <c r="DG5" s="49" t="s">
        <v>156</v>
      </c>
      <c r="DH5" s="49" t="s">
        <v>157</v>
      </c>
      <c r="DI5" s="49" t="s">
        <v>147</v>
      </c>
      <c r="DJ5" s="49" t="s">
        <v>148</v>
      </c>
      <c r="DK5" s="49" t="s">
        <v>158</v>
      </c>
      <c r="DL5" s="49" t="s">
        <v>161</v>
      </c>
      <c r="DM5" s="49" t="s">
        <v>151</v>
      </c>
      <c r="DN5" s="49" t="s">
        <v>152</v>
      </c>
      <c r="DO5" s="49" t="s">
        <v>153</v>
      </c>
      <c r="DP5" s="49" t="s">
        <v>154</v>
      </c>
      <c r="DQ5" s="49" t="s">
        <v>155</v>
      </c>
      <c r="DR5" s="49" t="s">
        <v>156</v>
      </c>
      <c r="DS5" s="49" t="s">
        <v>146</v>
      </c>
      <c r="DT5" s="49" t="s">
        <v>160</v>
      </c>
      <c r="DU5" s="49" t="s">
        <v>159</v>
      </c>
      <c r="DV5" s="49" t="s">
        <v>158</v>
      </c>
      <c r="DW5" s="49" t="s">
        <v>150</v>
      </c>
      <c r="DX5" s="49" t="s">
        <v>151</v>
      </c>
      <c r="DY5" s="49" t="s">
        <v>152</v>
      </c>
      <c r="DZ5" s="49" t="s">
        <v>153</v>
      </c>
      <c r="EA5" s="49" t="s">
        <v>154</v>
      </c>
      <c r="EB5" s="49" t="s">
        <v>155</v>
      </c>
      <c r="EC5" s="49" t="s">
        <v>156</v>
      </c>
      <c r="ED5" s="49" t="s">
        <v>146</v>
      </c>
      <c r="EE5" s="49" t="s">
        <v>147</v>
      </c>
      <c r="EF5" s="49" t="s">
        <v>148</v>
      </c>
      <c r="EG5" s="49" t="s">
        <v>158</v>
      </c>
      <c r="EH5" s="49" t="s">
        <v>150</v>
      </c>
      <c r="EI5" s="49" t="s">
        <v>151</v>
      </c>
      <c r="EJ5" s="49" t="s">
        <v>152</v>
      </c>
      <c r="EK5" s="49" t="s">
        <v>153</v>
      </c>
      <c r="EL5" s="49" t="s">
        <v>154</v>
      </c>
      <c r="EM5" s="49" t="s">
        <v>155</v>
      </c>
      <c r="EN5" s="49" t="s">
        <v>156</v>
      </c>
      <c r="EO5" s="49" t="s">
        <v>157</v>
      </c>
      <c r="EP5" s="49" t="s">
        <v>147</v>
      </c>
      <c r="EQ5" s="49" t="s">
        <v>159</v>
      </c>
      <c r="ER5" s="49" t="s">
        <v>158</v>
      </c>
      <c r="ES5" s="49" t="s">
        <v>161</v>
      </c>
      <c r="ET5" s="49" t="s">
        <v>151</v>
      </c>
      <c r="EU5" s="49" t="s">
        <v>152</v>
      </c>
      <c r="EV5" s="49" t="s">
        <v>153</v>
      </c>
      <c r="EW5" s="49" t="s">
        <v>154</v>
      </c>
      <c r="EX5" s="49" t="s">
        <v>155</v>
      </c>
      <c r="EY5" s="49" t="s">
        <v>162</v>
      </c>
      <c r="EZ5" s="49" t="s">
        <v>146</v>
      </c>
      <c r="FA5" s="49" t="s">
        <v>160</v>
      </c>
      <c r="FB5" s="49" t="s">
        <v>159</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162108</v>
      </c>
      <c r="D6" s="50">
        <f t="shared" si="2"/>
        <v>46</v>
      </c>
      <c r="E6" s="50">
        <f t="shared" si="2"/>
        <v>6</v>
      </c>
      <c r="F6" s="50">
        <f t="shared" si="2"/>
        <v>0</v>
      </c>
      <c r="G6" s="50">
        <f t="shared" si="2"/>
        <v>1</v>
      </c>
      <c r="H6" s="159" t="str">
        <f>IF(H8&lt;&gt;I8,H8,"")&amp;IF(I8&lt;&gt;J8,I8,"")&amp;"　"&amp;J8</f>
        <v>富山県南砺市　南砺市民病院</v>
      </c>
      <c r="I6" s="160"/>
      <c r="J6" s="161"/>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25</v>
      </c>
      <c r="R6" s="50" t="str">
        <f t="shared" si="3"/>
        <v>対象</v>
      </c>
      <c r="S6" s="50" t="str">
        <f t="shared" si="3"/>
        <v>ド 透 訓</v>
      </c>
      <c r="T6" s="50" t="str">
        <f t="shared" si="3"/>
        <v>救 臨 へ 輪</v>
      </c>
      <c r="U6" s="51">
        <f>U8</f>
        <v>47778</v>
      </c>
      <c r="V6" s="51">
        <f>V8</f>
        <v>16674</v>
      </c>
      <c r="W6" s="50" t="str">
        <f>W8</f>
        <v>-</v>
      </c>
      <c r="X6" s="50" t="str">
        <f t="shared" ref="X6" si="4">X8</f>
        <v>第２種該当</v>
      </c>
      <c r="Y6" s="50" t="str">
        <f t="shared" si="3"/>
        <v>１０：１</v>
      </c>
      <c r="Z6" s="51">
        <f t="shared" si="3"/>
        <v>175</v>
      </c>
      <c r="AA6" s="51" t="str">
        <f t="shared" si="3"/>
        <v>-</v>
      </c>
      <c r="AB6" s="51" t="str">
        <f t="shared" si="3"/>
        <v>-</v>
      </c>
      <c r="AC6" s="51" t="str">
        <f t="shared" si="3"/>
        <v>-</v>
      </c>
      <c r="AD6" s="51" t="str">
        <f t="shared" si="3"/>
        <v>-</v>
      </c>
      <c r="AE6" s="51">
        <f t="shared" si="3"/>
        <v>175</v>
      </c>
      <c r="AF6" s="51">
        <f t="shared" si="3"/>
        <v>167</v>
      </c>
      <c r="AG6" s="51" t="str">
        <f t="shared" si="3"/>
        <v>-</v>
      </c>
      <c r="AH6" s="51">
        <f t="shared" si="3"/>
        <v>167</v>
      </c>
      <c r="AI6" s="52">
        <f>IF(AI8="-",NA(),AI8)</f>
        <v>101.4</v>
      </c>
      <c r="AJ6" s="52">
        <f t="shared" ref="AJ6:AR6" si="5">IF(AJ8="-",NA(),AJ8)</f>
        <v>100.1</v>
      </c>
      <c r="AK6" s="52">
        <f t="shared" si="5"/>
        <v>98.8</v>
      </c>
      <c r="AL6" s="52">
        <f t="shared" si="5"/>
        <v>97.1</v>
      </c>
      <c r="AM6" s="52">
        <f t="shared" si="5"/>
        <v>99.6</v>
      </c>
      <c r="AN6" s="52">
        <f t="shared" si="5"/>
        <v>97.2</v>
      </c>
      <c r="AO6" s="52">
        <f t="shared" si="5"/>
        <v>96.9</v>
      </c>
      <c r="AP6" s="52">
        <f t="shared" si="5"/>
        <v>100.6</v>
      </c>
      <c r="AQ6" s="52">
        <f t="shared" si="5"/>
        <v>105.9</v>
      </c>
      <c r="AR6" s="52">
        <f t="shared" si="5"/>
        <v>104.3</v>
      </c>
      <c r="AS6" s="52" t="str">
        <f>IF(AS8="-","【-】","【"&amp;SUBSTITUTE(TEXT(AS8,"#,##0.0"),"-","△")&amp;"】")</f>
        <v>【103.5】</v>
      </c>
      <c r="AT6" s="52">
        <f>IF(AT8="-",NA(),AT8)</f>
        <v>92.5</v>
      </c>
      <c r="AU6" s="52">
        <f t="shared" ref="AU6:BC6" si="6">IF(AU8="-",NA(),AU8)</f>
        <v>92.2</v>
      </c>
      <c r="AV6" s="52">
        <f t="shared" si="6"/>
        <v>86.8</v>
      </c>
      <c r="AW6" s="52">
        <f t="shared" si="6"/>
        <v>87</v>
      </c>
      <c r="AX6" s="52">
        <f t="shared" si="6"/>
        <v>90.2</v>
      </c>
      <c r="AY6" s="52">
        <f t="shared" si="6"/>
        <v>84</v>
      </c>
      <c r="AZ6" s="52">
        <f t="shared" si="6"/>
        <v>84.3</v>
      </c>
      <c r="BA6" s="52">
        <f t="shared" si="6"/>
        <v>80.7</v>
      </c>
      <c r="BB6" s="52">
        <f t="shared" si="6"/>
        <v>82.2</v>
      </c>
      <c r="BC6" s="52">
        <f t="shared" si="6"/>
        <v>81.7</v>
      </c>
      <c r="BD6" s="52" t="str">
        <f>IF(BD8="-","【-】","【"&amp;SUBSTITUTE(TEXT(BD8,"#,##0.0"),"-","△")&amp;"】")</f>
        <v>【86.4】</v>
      </c>
      <c r="BE6" s="52">
        <f>IF(BE8="-",NA(),BE8)</f>
        <v>91.4</v>
      </c>
      <c r="BF6" s="52">
        <f t="shared" ref="BF6:BN6" si="7">IF(BF8="-",NA(),BF8)</f>
        <v>91.1</v>
      </c>
      <c r="BG6" s="52">
        <f t="shared" si="7"/>
        <v>85.6</v>
      </c>
      <c r="BH6" s="52">
        <f t="shared" si="7"/>
        <v>85.9</v>
      </c>
      <c r="BI6" s="52">
        <f t="shared" si="7"/>
        <v>89.2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86.2</v>
      </c>
      <c r="BQ6" s="52">
        <f t="shared" ref="BQ6:BY6" si="8">IF(BQ8="-",NA(),BQ8)</f>
        <v>86.3</v>
      </c>
      <c r="BR6" s="52">
        <f t="shared" si="8"/>
        <v>79.3</v>
      </c>
      <c r="BS6" s="52">
        <f t="shared" si="8"/>
        <v>78.599999999999994</v>
      </c>
      <c r="BT6" s="52">
        <f t="shared" si="8"/>
        <v>78.2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38507</v>
      </c>
      <c r="CB6" s="53">
        <f t="shared" ref="CB6:CJ6" si="9">IF(CB8="-",NA(),CB8)</f>
        <v>38326</v>
      </c>
      <c r="CC6" s="53">
        <f t="shared" si="9"/>
        <v>38765</v>
      </c>
      <c r="CD6" s="53">
        <f t="shared" si="9"/>
        <v>38614</v>
      </c>
      <c r="CE6" s="53">
        <f t="shared" si="9"/>
        <v>43155</v>
      </c>
      <c r="CF6" s="53">
        <f t="shared" si="9"/>
        <v>34924</v>
      </c>
      <c r="CG6" s="53">
        <f t="shared" si="9"/>
        <v>35788</v>
      </c>
      <c r="CH6" s="53">
        <f t="shared" si="9"/>
        <v>37855</v>
      </c>
      <c r="CI6" s="53">
        <f t="shared" si="9"/>
        <v>39289</v>
      </c>
      <c r="CJ6" s="53">
        <f t="shared" si="9"/>
        <v>40846</v>
      </c>
      <c r="CK6" s="52" t="str">
        <f>IF(CK8="-","【-】","【"&amp;SUBSTITUTE(TEXT(CK8,"#,##0"),"-","△")&amp;"】")</f>
        <v>【61,837】</v>
      </c>
      <c r="CL6" s="53">
        <f>IF(CL8="-",NA(),CL8)</f>
        <v>10676</v>
      </c>
      <c r="CM6" s="53">
        <f t="shared" ref="CM6:CU6" si="10">IF(CM8="-",NA(),CM8)</f>
        <v>10472</v>
      </c>
      <c r="CN6" s="53">
        <f t="shared" si="10"/>
        <v>11868</v>
      </c>
      <c r="CO6" s="53">
        <f t="shared" si="10"/>
        <v>12260</v>
      </c>
      <c r="CP6" s="53">
        <f t="shared" si="10"/>
        <v>13174</v>
      </c>
      <c r="CQ6" s="53">
        <f t="shared" si="10"/>
        <v>10244</v>
      </c>
      <c r="CR6" s="53">
        <f t="shared" si="10"/>
        <v>10602</v>
      </c>
      <c r="CS6" s="53">
        <f t="shared" si="10"/>
        <v>11234</v>
      </c>
      <c r="CT6" s="53">
        <f t="shared" si="10"/>
        <v>11512</v>
      </c>
      <c r="CU6" s="53">
        <f t="shared" si="10"/>
        <v>11831</v>
      </c>
      <c r="CV6" s="52" t="str">
        <f>IF(CV8="-","【-】","【"&amp;SUBSTITUTE(TEXT(CV8,"#,##0"),"-","△")&amp;"】")</f>
        <v>【17,600】</v>
      </c>
      <c r="CW6" s="52">
        <f>IF(CW8="-",NA(),CW8)</f>
        <v>68.7</v>
      </c>
      <c r="CX6" s="52">
        <f t="shared" ref="CX6:DF6" si="11">IF(CX8="-",NA(),CX8)</f>
        <v>70.599999999999994</v>
      </c>
      <c r="CY6" s="52">
        <f t="shared" si="11"/>
        <v>70.7</v>
      </c>
      <c r="CZ6" s="52">
        <f t="shared" si="11"/>
        <v>68.2</v>
      </c>
      <c r="DA6" s="52">
        <f t="shared" si="11"/>
        <v>65.599999999999994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14.3</v>
      </c>
      <c r="DI6" s="52">
        <f t="shared" ref="DI6:DQ6" si="12">IF(DI8="-",NA(),DI8)</f>
        <v>13.1</v>
      </c>
      <c r="DJ6" s="52">
        <f t="shared" si="12"/>
        <v>13.2</v>
      </c>
      <c r="DK6" s="52">
        <f t="shared" si="12"/>
        <v>14</v>
      </c>
      <c r="DL6" s="52">
        <f t="shared" si="12"/>
        <v>14.9</v>
      </c>
      <c r="DM6" s="52">
        <f t="shared" si="12"/>
        <v>17.7</v>
      </c>
      <c r="DN6" s="52">
        <f t="shared" si="12"/>
        <v>17.5</v>
      </c>
      <c r="DO6" s="52">
        <f t="shared" si="12"/>
        <v>17.5</v>
      </c>
      <c r="DP6" s="52">
        <f t="shared" si="12"/>
        <v>17.3</v>
      </c>
      <c r="DQ6" s="52">
        <f t="shared" si="12"/>
        <v>17.899999999999999</v>
      </c>
      <c r="DR6" s="52" t="str">
        <f>IF(DR8="-","【-】","【"&amp;SUBSTITUTE(TEXT(DR8,"#,##0.0"),"-","△")&amp;"】")</f>
        <v>【25.1】</v>
      </c>
      <c r="DS6" s="52">
        <f>IF(DS8="-",NA(),DS8)</f>
        <v>47.9</v>
      </c>
      <c r="DT6" s="52">
        <f t="shared" ref="DT6:EB6" si="13">IF(DT8="-",NA(),DT8)</f>
        <v>48.6</v>
      </c>
      <c r="DU6" s="52">
        <f t="shared" si="13"/>
        <v>53.2</v>
      </c>
      <c r="DV6" s="52">
        <f t="shared" si="13"/>
        <v>55.3</v>
      </c>
      <c r="DW6" s="52">
        <f t="shared" si="13"/>
        <v>50.2</v>
      </c>
      <c r="DX6" s="52">
        <f t="shared" si="13"/>
        <v>117.1</v>
      </c>
      <c r="DY6" s="52">
        <f t="shared" si="13"/>
        <v>120.5</v>
      </c>
      <c r="DZ6" s="52">
        <f t="shared" si="13"/>
        <v>124.2</v>
      </c>
      <c r="EA6" s="52">
        <f t="shared" si="13"/>
        <v>121.6</v>
      </c>
      <c r="EB6" s="52">
        <f t="shared" si="13"/>
        <v>118.9</v>
      </c>
      <c r="EC6" s="52" t="str">
        <f>IF(EC8="-","【-】","【"&amp;SUBSTITUTE(TEXT(EC8,"#,##0.0"),"-","△")&amp;"】")</f>
        <v>【63.0】</v>
      </c>
      <c r="ED6" s="52">
        <f>IF(ED8="-",NA(),ED8)</f>
        <v>43.2</v>
      </c>
      <c r="EE6" s="52">
        <f t="shared" ref="EE6:EM6" si="14">IF(EE8="-",NA(),EE8)</f>
        <v>44.3</v>
      </c>
      <c r="EF6" s="52">
        <f t="shared" si="14"/>
        <v>46.2</v>
      </c>
      <c r="EG6" s="52">
        <f t="shared" si="14"/>
        <v>48.5</v>
      </c>
      <c r="EH6" s="52">
        <f t="shared" si="14"/>
        <v>50.1</v>
      </c>
      <c r="EI6" s="52">
        <f t="shared" si="14"/>
        <v>54.1</v>
      </c>
      <c r="EJ6" s="52">
        <f t="shared" si="14"/>
        <v>54.6</v>
      </c>
      <c r="EK6" s="52">
        <f t="shared" si="14"/>
        <v>56.9</v>
      </c>
      <c r="EL6" s="52">
        <f t="shared" si="14"/>
        <v>58.1</v>
      </c>
      <c r="EM6" s="52">
        <f t="shared" si="14"/>
        <v>59.4</v>
      </c>
      <c r="EN6" s="52" t="str">
        <f>IF(EN8="-","【-】","【"&amp;SUBSTITUTE(TEXT(EN8,"#,##0.0"),"-","△")&amp;"】")</f>
        <v>【56.4】</v>
      </c>
      <c r="EO6" s="52">
        <f>IF(EO8="-",NA(),EO8)</f>
        <v>78.7</v>
      </c>
      <c r="EP6" s="52">
        <f t="shared" ref="EP6:EX6" si="15">IF(EP8="-",NA(),EP8)</f>
        <v>71.099999999999994</v>
      </c>
      <c r="EQ6" s="52">
        <f t="shared" si="15"/>
        <v>69.8</v>
      </c>
      <c r="ER6" s="52">
        <f t="shared" si="15"/>
        <v>71.2</v>
      </c>
      <c r="ES6" s="52">
        <f t="shared" si="15"/>
        <v>67.8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48592491</v>
      </c>
      <c r="FA6" s="53">
        <f t="shared" ref="FA6:FI6" si="16">IF(FA8="-",NA(),FA8)</f>
        <v>49240383</v>
      </c>
      <c r="FB6" s="53">
        <f t="shared" si="16"/>
        <v>49235554</v>
      </c>
      <c r="FC6" s="53">
        <f t="shared" si="16"/>
        <v>49644509</v>
      </c>
      <c r="FD6" s="53">
        <f t="shared" si="16"/>
        <v>50123320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162108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25</v>
      </c>
      <c r="R7" s="50" t="str">
        <f t="shared" si="17"/>
        <v>対象</v>
      </c>
      <c r="S7" s="50" t="str">
        <f t="shared" si="17"/>
        <v>ド 透 訓</v>
      </c>
      <c r="T7" s="50" t="str">
        <f t="shared" si="17"/>
        <v>救 臨 へ 輪</v>
      </c>
      <c r="U7" s="51">
        <f>U8</f>
        <v>47778</v>
      </c>
      <c r="V7" s="51">
        <f>V8</f>
        <v>16674</v>
      </c>
      <c r="W7" s="50" t="str">
        <f>W8</f>
        <v>-</v>
      </c>
      <c r="X7" s="50" t="str">
        <f t="shared" si="17"/>
        <v>第２種該当</v>
      </c>
      <c r="Y7" s="50" t="str">
        <f t="shared" si="17"/>
        <v>１０：１</v>
      </c>
      <c r="Z7" s="51">
        <f t="shared" si="17"/>
        <v>175</v>
      </c>
      <c r="AA7" s="51" t="str">
        <f t="shared" si="17"/>
        <v>-</v>
      </c>
      <c r="AB7" s="51" t="str">
        <f t="shared" si="17"/>
        <v>-</v>
      </c>
      <c r="AC7" s="51" t="str">
        <f t="shared" si="17"/>
        <v>-</v>
      </c>
      <c r="AD7" s="51" t="str">
        <f t="shared" si="17"/>
        <v>-</v>
      </c>
      <c r="AE7" s="51">
        <f t="shared" si="17"/>
        <v>175</v>
      </c>
      <c r="AF7" s="51">
        <f t="shared" si="17"/>
        <v>167</v>
      </c>
      <c r="AG7" s="51" t="str">
        <f t="shared" si="17"/>
        <v>-</v>
      </c>
      <c r="AH7" s="51">
        <f t="shared" si="17"/>
        <v>167</v>
      </c>
      <c r="AI7" s="52">
        <f>AI8</f>
        <v>101.4</v>
      </c>
      <c r="AJ7" s="52">
        <f t="shared" ref="AJ7:AR7" si="18">AJ8</f>
        <v>100.1</v>
      </c>
      <c r="AK7" s="52">
        <f t="shared" si="18"/>
        <v>98.8</v>
      </c>
      <c r="AL7" s="52">
        <f t="shared" si="18"/>
        <v>97.1</v>
      </c>
      <c r="AM7" s="52">
        <f t="shared" si="18"/>
        <v>99.6</v>
      </c>
      <c r="AN7" s="52">
        <f t="shared" si="18"/>
        <v>97.2</v>
      </c>
      <c r="AO7" s="52">
        <f t="shared" si="18"/>
        <v>96.9</v>
      </c>
      <c r="AP7" s="52">
        <f t="shared" si="18"/>
        <v>100.6</v>
      </c>
      <c r="AQ7" s="52">
        <f t="shared" si="18"/>
        <v>105.9</v>
      </c>
      <c r="AR7" s="52">
        <f t="shared" si="18"/>
        <v>104.3</v>
      </c>
      <c r="AS7" s="52"/>
      <c r="AT7" s="52">
        <f>AT8</f>
        <v>92.5</v>
      </c>
      <c r="AU7" s="52">
        <f t="shared" ref="AU7:BC7" si="19">AU8</f>
        <v>92.2</v>
      </c>
      <c r="AV7" s="52">
        <f t="shared" si="19"/>
        <v>86.8</v>
      </c>
      <c r="AW7" s="52">
        <f t="shared" si="19"/>
        <v>87</v>
      </c>
      <c r="AX7" s="52">
        <f t="shared" si="19"/>
        <v>90.2</v>
      </c>
      <c r="AY7" s="52">
        <f t="shared" si="19"/>
        <v>84</v>
      </c>
      <c r="AZ7" s="52">
        <f t="shared" si="19"/>
        <v>84.3</v>
      </c>
      <c r="BA7" s="52">
        <f t="shared" si="19"/>
        <v>80.7</v>
      </c>
      <c r="BB7" s="52">
        <f t="shared" si="19"/>
        <v>82.2</v>
      </c>
      <c r="BC7" s="52">
        <f t="shared" si="19"/>
        <v>81.7</v>
      </c>
      <c r="BD7" s="52"/>
      <c r="BE7" s="52">
        <f>BE8</f>
        <v>91.4</v>
      </c>
      <c r="BF7" s="52">
        <f t="shared" ref="BF7:BN7" si="20">BF8</f>
        <v>91.1</v>
      </c>
      <c r="BG7" s="52">
        <f t="shared" si="20"/>
        <v>85.6</v>
      </c>
      <c r="BH7" s="52">
        <f t="shared" si="20"/>
        <v>85.9</v>
      </c>
      <c r="BI7" s="52">
        <f t="shared" si="20"/>
        <v>89.2</v>
      </c>
      <c r="BJ7" s="52">
        <f t="shared" si="20"/>
        <v>80.400000000000006</v>
      </c>
      <c r="BK7" s="52">
        <f t="shared" si="20"/>
        <v>80.599999999999994</v>
      </c>
      <c r="BL7" s="52">
        <f t="shared" si="20"/>
        <v>77.099999999999994</v>
      </c>
      <c r="BM7" s="52">
        <f t="shared" si="20"/>
        <v>78.599999999999994</v>
      </c>
      <c r="BN7" s="52">
        <f t="shared" si="20"/>
        <v>78.099999999999994</v>
      </c>
      <c r="BO7" s="52"/>
      <c r="BP7" s="52">
        <f>BP8</f>
        <v>86.2</v>
      </c>
      <c r="BQ7" s="52">
        <f t="shared" ref="BQ7:BY7" si="21">BQ8</f>
        <v>86.3</v>
      </c>
      <c r="BR7" s="52">
        <f t="shared" si="21"/>
        <v>79.3</v>
      </c>
      <c r="BS7" s="52">
        <f t="shared" si="21"/>
        <v>78.599999999999994</v>
      </c>
      <c r="BT7" s="52">
        <f t="shared" si="21"/>
        <v>78.2</v>
      </c>
      <c r="BU7" s="52">
        <f t="shared" si="21"/>
        <v>70.099999999999994</v>
      </c>
      <c r="BV7" s="52">
        <f t="shared" si="21"/>
        <v>70.400000000000006</v>
      </c>
      <c r="BW7" s="52">
        <f t="shared" si="21"/>
        <v>65.8</v>
      </c>
      <c r="BX7" s="52">
        <f t="shared" si="21"/>
        <v>65</v>
      </c>
      <c r="BY7" s="52">
        <f t="shared" si="21"/>
        <v>63.3</v>
      </c>
      <c r="BZ7" s="52"/>
      <c r="CA7" s="53">
        <f>CA8</f>
        <v>38507</v>
      </c>
      <c r="CB7" s="53">
        <f t="shared" ref="CB7:CJ7" si="22">CB8</f>
        <v>38326</v>
      </c>
      <c r="CC7" s="53">
        <f t="shared" si="22"/>
        <v>38765</v>
      </c>
      <c r="CD7" s="53">
        <f t="shared" si="22"/>
        <v>38614</v>
      </c>
      <c r="CE7" s="53">
        <f t="shared" si="22"/>
        <v>43155</v>
      </c>
      <c r="CF7" s="53">
        <f t="shared" si="22"/>
        <v>34924</v>
      </c>
      <c r="CG7" s="53">
        <f t="shared" si="22"/>
        <v>35788</v>
      </c>
      <c r="CH7" s="53">
        <f t="shared" si="22"/>
        <v>37855</v>
      </c>
      <c r="CI7" s="53">
        <f t="shared" si="22"/>
        <v>39289</v>
      </c>
      <c r="CJ7" s="53">
        <f t="shared" si="22"/>
        <v>40846</v>
      </c>
      <c r="CK7" s="52"/>
      <c r="CL7" s="53">
        <f>CL8</f>
        <v>10676</v>
      </c>
      <c r="CM7" s="53">
        <f t="shared" ref="CM7:CU7" si="23">CM8</f>
        <v>10472</v>
      </c>
      <c r="CN7" s="53">
        <f t="shared" si="23"/>
        <v>11868</v>
      </c>
      <c r="CO7" s="53">
        <f t="shared" si="23"/>
        <v>12260</v>
      </c>
      <c r="CP7" s="53">
        <f t="shared" si="23"/>
        <v>13174</v>
      </c>
      <c r="CQ7" s="53">
        <f t="shared" si="23"/>
        <v>10244</v>
      </c>
      <c r="CR7" s="53">
        <f t="shared" si="23"/>
        <v>10602</v>
      </c>
      <c r="CS7" s="53">
        <f t="shared" si="23"/>
        <v>11234</v>
      </c>
      <c r="CT7" s="53">
        <f t="shared" si="23"/>
        <v>11512</v>
      </c>
      <c r="CU7" s="53">
        <f t="shared" si="23"/>
        <v>11831</v>
      </c>
      <c r="CV7" s="52"/>
      <c r="CW7" s="52">
        <f>CW8</f>
        <v>68.7</v>
      </c>
      <c r="CX7" s="52">
        <f t="shared" ref="CX7:DF7" si="24">CX8</f>
        <v>70.599999999999994</v>
      </c>
      <c r="CY7" s="52">
        <f t="shared" si="24"/>
        <v>70.7</v>
      </c>
      <c r="CZ7" s="52">
        <f t="shared" si="24"/>
        <v>68.2</v>
      </c>
      <c r="DA7" s="52">
        <f t="shared" si="24"/>
        <v>65.599999999999994</v>
      </c>
      <c r="DB7" s="52">
        <f t="shared" si="24"/>
        <v>63.7</v>
      </c>
      <c r="DC7" s="52">
        <f t="shared" si="24"/>
        <v>63.3</v>
      </c>
      <c r="DD7" s="52">
        <f t="shared" si="24"/>
        <v>68.5</v>
      </c>
      <c r="DE7" s="52">
        <f t="shared" si="24"/>
        <v>67.099999999999994</v>
      </c>
      <c r="DF7" s="52">
        <f t="shared" si="24"/>
        <v>66.900000000000006</v>
      </c>
      <c r="DG7" s="52"/>
      <c r="DH7" s="52">
        <f>DH8</f>
        <v>14.3</v>
      </c>
      <c r="DI7" s="52">
        <f t="shared" ref="DI7:DQ7" si="25">DI8</f>
        <v>13.1</v>
      </c>
      <c r="DJ7" s="52">
        <f t="shared" si="25"/>
        <v>13.2</v>
      </c>
      <c r="DK7" s="52">
        <f t="shared" si="25"/>
        <v>14</v>
      </c>
      <c r="DL7" s="52">
        <f t="shared" si="25"/>
        <v>14.9</v>
      </c>
      <c r="DM7" s="52">
        <f t="shared" si="25"/>
        <v>17.7</v>
      </c>
      <c r="DN7" s="52">
        <f t="shared" si="25"/>
        <v>17.5</v>
      </c>
      <c r="DO7" s="52">
        <f t="shared" si="25"/>
        <v>17.5</v>
      </c>
      <c r="DP7" s="52">
        <f t="shared" si="25"/>
        <v>17.3</v>
      </c>
      <c r="DQ7" s="52">
        <f t="shared" si="25"/>
        <v>17.899999999999999</v>
      </c>
      <c r="DR7" s="52"/>
      <c r="DS7" s="52">
        <f>DS8</f>
        <v>47.9</v>
      </c>
      <c r="DT7" s="52">
        <f t="shared" ref="DT7:EB7" si="26">DT8</f>
        <v>48.6</v>
      </c>
      <c r="DU7" s="52">
        <f t="shared" si="26"/>
        <v>53.2</v>
      </c>
      <c r="DV7" s="52">
        <f t="shared" si="26"/>
        <v>55.3</v>
      </c>
      <c r="DW7" s="52">
        <f t="shared" si="26"/>
        <v>50.2</v>
      </c>
      <c r="DX7" s="52">
        <f t="shared" si="26"/>
        <v>117.1</v>
      </c>
      <c r="DY7" s="52">
        <f t="shared" si="26"/>
        <v>120.5</v>
      </c>
      <c r="DZ7" s="52">
        <f t="shared" si="26"/>
        <v>124.2</v>
      </c>
      <c r="EA7" s="52">
        <f t="shared" si="26"/>
        <v>121.6</v>
      </c>
      <c r="EB7" s="52">
        <f t="shared" si="26"/>
        <v>118.9</v>
      </c>
      <c r="EC7" s="52"/>
      <c r="ED7" s="52">
        <f>ED8</f>
        <v>43.2</v>
      </c>
      <c r="EE7" s="52">
        <f t="shared" ref="EE7:EM7" si="27">EE8</f>
        <v>44.3</v>
      </c>
      <c r="EF7" s="52">
        <f t="shared" si="27"/>
        <v>46.2</v>
      </c>
      <c r="EG7" s="52">
        <f t="shared" si="27"/>
        <v>48.5</v>
      </c>
      <c r="EH7" s="52">
        <f t="shared" si="27"/>
        <v>50.1</v>
      </c>
      <c r="EI7" s="52">
        <f t="shared" si="27"/>
        <v>54.1</v>
      </c>
      <c r="EJ7" s="52">
        <f t="shared" si="27"/>
        <v>54.6</v>
      </c>
      <c r="EK7" s="52">
        <f t="shared" si="27"/>
        <v>56.9</v>
      </c>
      <c r="EL7" s="52">
        <f t="shared" si="27"/>
        <v>58.1</v>
      </c>
      <c r="EM7" s="52">
        <f t="shared" si="27"/>
        <v>59.4</v>
      </c>
      <c r="EN7" s="52"/>
      <c r="EO7" s="52">
        <f>EO8</f>
        <v>78.7</v>
      </c>
      <c r="EP7" s="52">
        <f t="shared" ref="EP7:EX7" si="28">EP8</f>
        <v>71.099999999999994</v>
      </c>
      <c r="EQ7" s="52">
        <f t="shared" si="28"/>
        <v>69.8</v>
      </c>
      <c r="ER7" s="52">
        <f t="shared" si="28"/>
        <v>71.2</v>
      </c>
      <c r="ES7" s="52">
        <f t="shared" si="28"/>
        <v>67.8</v>
      </c>
      <c r="ET7" s="52">
        <f t="shared" si="28"/>
        <v>71.400000000000006</v>
      </c>
      <c r="EU7" s="52">
        <f t="shared" si="28"/>
        <v>71.7</v>
      </c>
      <c r="EV7" s="52">
        <f t="shared" si="28"/>
        <v>72.900000000000006</v>
      </c>
      <c r="EW7" s="52">
        <f t="shared" si="28"/>
        <v>73.900000000000006</v>
      </c>
      <c r="EX7" s="52">
        <f t="shared" si="28"/>
        <v>74.3</v>
      </c>
      <c r="EY7" s="52"/>
      <c r="EZ7" s="53">
        <f>EZ8</f>
        <v>48592491</v>
      </c>
      <c r="FA7" s="53">
        <f t="shared" ref="FA7:FI7" si="29">FA8</f>
        <v>49240383</v>
      </c>
      <c r="FB7" s="53">
        <f t="shared" si="29"/>
        <v>49235554</v>
      </c>
      <c r="FC7" s="53">
        <f t="shared" si="29"/>
        <v>49644509</v>
      </c>
      <c r="FD7" s="53">
        <f t="shared" si="29"/>
        <v>50123320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162108</v>
      </c>
      <c r="D8" s="55">
        <v>46</v>
      </c>
      <c r="E8" s="55">
        <v>6</v>
      </c>
      <c r="F8" s="55">
        <v>0</v>
      </c>
      <c r="G8" s="55">
        <v>1</v>
      </c>
      <c r="H8" s="55" t="s">
        <v>165</v>
      </c>
      <c r="I8" s="55" t="s">
        <v>166</v>
      </c>
      <c r="J8" s="55" t="s">
        <v>167</v>
      </c>
      <c r="K8" s="55" t="s">
        <v>168</v>
      </c>
      <c r="L8" s="55" t="s">
        <v>169</v>
      </c>
      <c r="M8" s="55" t="s">
        <v>170</v>
      </c>
      <c r="N8" s="55" t="s">
        <v>171</v>
      </c>
      <c r="O8" s="55" t="s">
        <v>172</v>
      </c>
      <c r="P8" s="55" t="s">
        <v>173</v>
      </c>
      <c r="Q8" s="56">
        <v>25</v>
      </c>
      <c r="R8" s="55" t="s">
        <v>174</v>
      </c>
      <c r="S8" s="55" t="s">
        <v>175</v>
      </c>
      <c r="T8" s="55" t="s">
        <v>176</v>
      </c>
      <c r="U8" s="56">
        <v>47778</v>
      </c>
      <c r="V8" s="56">
        <v>16674</v>
      </c>
      <c r="W8" s="55" t="s">
        <v>40</v>
      </c>
      <c r="X8" s="55" t="s">
        <v>177</v>
      </c>
      <c r="Y8" s="57" t="s">
        <v>178</v>
      </c>
      <c r="Z8" s="56">
        <v>175</v>
      </c>
      <c r="AA8" s="56" t="s">
        <v>40</v>
      </c>
      <c r="AB8" s="56" t="s">
        <v>40</v>
      </c>
      <c r="AC8" s="56" t="s">
        <v>40</v>
      </c>
      <c r="AD8" s="56" t="s">
        <v>40</v>
      </c>
      <c r="AE8" s="56">
        <v>175</v>
      </c>
      <c r="AF8" s="56">
        <v>167</v>
      </c>
      <c r="AG8" s="56" t="s">
        <v>40</v>
      </c>
      <c r="AH8" s="56">
        <v>167</v>
      </c>
      <c r="AI8" s="58">
        <v>101.4</v>
      </c>
      <c r="AJ8" s="58">
        <v>100.1</v>
      </c>
      <c r="AK8" s="58">
        <v>98.8</v>
      </c>
      <c r="AL8" s="58">
        <v>97.1</v>
      </c>
      <c r="AM8" s="58">
        <v>99.6</v>
      </c>
      <c r="AN8" s="58">
        <v>97.2</v>
      </c>
      <c r="AO8" s="58">
        <v>96.9</v>
      </c>
      <c r="AP8" s="58">
        <v>100.6</v>
      </c>
      <c r="AQ8" s="58">
        <v>105.9</v>
      </c>
      <c r="AR8" s="58">
        <v>104.3</v>
      </c>
      <c r="AS8" s="58">
        <v>103.5</v>
      </c>
      <c r="AT8" s="58">
        <v>92.5</v>
      </c>
      <c r="AU8" s="58">
        <v>92.2</v>
      </c>
      <c r="AV8" s="58">
        <v>86.8</v>
      </c>
      <c r="AW8" s="58">
        <v>87</v>
      </c>
      <c r="AX8" s="58">
        <v>90.2</v>
      </c>
      <c r="AY8" s="58">
        <v>84</v>
      </c>
      <c r="AZ8" s="58">
        <v>84.3</v>
      </c>
      <c r="BA8" s="58">
        <v>80.7</v>
      </c>
      <c r="BB8" s="58">
        <v>82.2</v>
      </c>
      <c r="BC8" s="58">
        <v>81.7</v>
      </c>
      <c r="BD8" s="58">
        <v>86.4</v>
      </c>
      <c r="BE8" s="59">
        <v>91.4</v>
      </c>
      <c r="BF8" s="59">
        <v>91.1</v>
      </c>
      <c r="BG8" s="59">
        <v>85.6</v>
      </c>
      <c r="BH8" s="59">
        <v>85.9</v>
      </c>
      <c r="BI8" s="59">
        <v>89.2</v>
      </c>
      <c r="BJ8" s="59">
        <v>80.400000000000006</v>
      </c>
      <c r="BK8" s="59">
        <v>80.599999999999994</v>
      </c>
      <c r="BL8" s="59">
        <v>77.099999999999994</v>
      </c>
      <c r="BM8" s="59">
        <v>78.599999999999994</v>
      </c>
      <c r="BN8" s="59">
        <v>78.099999999999994</v>
      </c>
      <c r="BO8" s="59">
        <v>83.7</v>
      </c>
      <c r="BP8" s="58">
        <v>86.2</v>
      </c>
      <c r="BQ8" s="58">
        <v>86.3</v>
      </c>
      <c r="BR8" s="58">
        <v>79.3</v>
      </c>
      <c r="BS8" s="58">
        <v>78.599999999999994</v>
      </c>
      <c r="BT8" s="58">
        <v>78.2</v>
      </c>
      <c r="BU8" s="58">
        <v>70.099999999999994</v>
      </c>
      <c r="BV8" s="58">
        <v>70.400000000000006</v>
      </c>
      <c r="BW8" s="58">
        <v>65.8</v>
      </c>
      <c r="BX8" s="58">
        <v>65</v>
      </c>
      <c r="BY8" s="58">
        <v>63.3</v>
      </c>
      <c r="BZ8" s="58">
        <v>66.8</v>
      </c>
      <c r="CA8" s="59">
        <v>38507</v>
      </c>
      <c r="CB8" s="59">
        <v>38326</v>
      </c>
      <c r="CC8" s="59">
        <v>38765</v>
      </c>
      <c r="CD8" s="59">
        <v>38614</v>
      </c>
      <c r="CE8" s="59">
        <v>43155</v>
      </c>
      <c r="CF8" s="59">
        <v>34924</v>
      </c>
      <c r="CG8" s="59">
        <v>35788</v>
      </c>
      <c r="CH8" s="59">
        <v>37855</v>
      </c>
      <c r="CI8" s="59">
        <v>39289</v>
      </c>
      <c r="CJ8" s="59">
        <v>40846</v>
      </c>
      <c r="CK8" s="58">
        <v>61837</v>
      </c>
      <c r="CL8" s="59">
        <v>10676</v>
      </c>
      <c r="CM8" s="59">
        <v>10472</v>
      </c>
      <c r="CN8" s="59">
        <v>11868</v>
      </c>
      <c r="CO8" s="59">
        <v>12260</v>
      </c>
      <c r="CP8" s="59">
        <v>13174</v>
      </c>
      <c r="CQ8" s="59">
        <v>10244</v>
      </c>
      <c r="CR8" s="59">
        <v>10602</v>
      </c>
      <c r="CS8" s="59">
        <v>11234</v>
      </c>
      <c r="CT8" s="59">
        <v>11512</v>
      </c>
      <c r="CU8" s="59">
        <v>11831</v>
      </c>
      <c r="CV8" s="58">
        <v>17600</v>
      </c>
      <c r="CW8" s="59">
        <v>68.7</v>
      </c>
      <c r="CX8" s="59">
        <v>70.599999999999994</v>
      </c>
      <c r="CY8" s="59">
        <v>70.7</v>
      </c>
      <c r="CZ8" s="59">
        <v>68.2</v>
      </c>
      <c r="DA8" s="59">
        <v>65.599999999999994</v>
      </c>
      <c r="DB8" s="59">
        <v>63.7</v>
      </c>
      <c r="DC8" s="59">
        <v>63.3</v>
      </c>
      <c r="DD8" s="59">
        <v>68.5</v>
      </c>
      <c r="DE8" s="59">
        <v>67.099999999999994</v>
      </c>
      <c r="DF8" s="59">
        <v>66.900000000000006</v>
      </c>
      <c r="DG8" s="59">
        <v>55.6</v>
      </c>
      <c r="DH8" s="59">
        <v>14.3</v>
      </c>
      <c r="DI8" s="59">
        <v>13.1</v>
      </c>
      <c r="DJ8" s="59">
        <v>13.2</v>
      </c>
      <c r="DK8" s="59">
        <v>14</v>
      </c>
      <c r="DL8" s="59">
        <v>14.9</v>
      </c>
      <c r="DM8" s="59">
        <v>17.7</v>
      </c>
      <c r="DN8" s="59">
        <v>17.5</v>
      </c>
      <c r="DO8" s="59">
        <v>17.5</v>
      </c>
      <c r="DP8" s="59">
        <v>17.3</v>
      </c>
      <c r="DQ8" s="59">
        <v>17.899999999999999</v>
      </c>
      <c r="DR8" s="59">
        <v>25.1</v>
      </c>
      <c r="DS8" s="59">
        <v>47.9</v>
      </c>
      <c r="DT8" s="59">
        <v>48.6</v>
      </c>
      <c r="DU8" s="59">
        <v>53.2</v>
      </c>
      <c r="DV8" s="59">
        <v>55.3</v>
      </c>
      <c r="DW8" s="59">
        <v>50.2</v>
      </c>
      <c r="DX8" s="59">
        <v>117.1</v>
      </c>
      <c r="DY8" s="59">
        <v>120.5</v>
      </c>
      <c r="DZ8" s="59">
        <v>124.2</v>
      </c>
      <c r="EA8" s="59">
        <v>121.6</v>
      </c>
      <c r="EB8" s="59">
        <v>118.9</v>
      </c>
      <c r="EC8" s="59">
        <v>63</v>
      </c>
      <c r="ED8" s="58">
        <v>43.2</v>
      </c>
      <c r="EE8" s="58">
        <v>44.3</v>
      </c>
      <c r="EF8" s="58">
        <v>46.2</v>
      </c>
      <c r="EG8" s="58">
        <v>48.5</v>
      </c>
      <c r="EH8" s="58">
        <v>50.1</v>
      </c>
      <c r="EI8" s="58">
        <v>54.1</v>
      </c>
      <c r="EJ8" s="58">
        <v>54.6</v>
      </c>
      <c r="EK8" s="58">
        <v>56.9</v>
      </c>
      <c r="EL8" s="58">
        <v>58.1</v>
      </c>
      <c r="EM8" s="58">
        <v>59.4</v>
      </c>
      <c r="EN8" s="58">
        <v>56.4</v>
      </c>
      <c r="EO8" s="58">
        <v>78.7</v>
      </c>
      <c r="EP8" s="58">
        <v>71.099999999999994</v>
      </c>
      <c r="EQ8" s="58">
        <v>69.8</v>
      </c>
      <c r="ER8" s="58">
        <v>71.2</v>
      </c>
      <c r="ES8" s="58">
        <v>67.8</v>
      </c>
      <c r="ET8" s="58">
        <v>71.400000000000006</v>
      </c>
      <c r="EU8" s="58">
        <v>71.7</v>
      </c>
      <c r="EV8" s="58">
        <v>72.900000000000006</v>
      </c>
      <c r="EW8" s="58">
        <v>73.900000000000006</v>
      </c>
      <c r="EX8" s="58">
        <v>74.3</v>
      </c>
      <c r="EY8" s="58">
        <v>70.7</v>
      </c>
      <c r="EZ8" s="59">
        <v>48592491</v>
      </c>
      <c r="FA8" s="59">
        <v>49240383</v>
      </c>
      <c r="FB8" s="59">
        <v>49235554</v>
      </c>
      <c r="FC8" s="59">
        <v>49644509</v>
      </c>
      <c r="FD8" s="59">
        <v>50123320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財政課財政係　鶴山</cp:lastModifiedBy>
  <cp:lastPrinted>2024-01-23T10:37:04Z</cp:lastPrinted>
  <dcterms:created xsi:type="dcterms:W3CDTF">2023-12-20T05:07:08Z</dcterms:created>
  <dcterms:modified xsi:type="dcterms:W3CDTF">2024-01-26T02:21:02Z</dcterms:modified>
  <cp:category/>
</cp:coreProperties>
</file>