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LGFILESERVER1\FileServer\0504上下水道課\常用\下水道業務係（常用）\03財務（常用）\経営比較分析表(常用)\R04年度決算\下水道（法適用）\提出\"/>
    </mc:Choice>
  </mc:AlternateContent>
  <xr:revisionPtr revIDLastSave="0" documentId="13_ncr:1_{0EEEA015-9827-45A1-875F-ACCC964CB7DF}" xr6:coauthVersionLast="36" xr6:coauthVersionMax="36" xr10:uidLastSave="{00000000-0000-0000-0000-000000000000}"/>
  <workbookProtection workbookAlgorithmName="SHA-512" workbookHashValue="G1syOzUUt7fP1HtpP0V5vjeFyYTQdrwNfaeNUbi5mKYYlceUbg7+D9OXQ6SkIA91hVt5TAeLH3Za6NRWPCertQ==" workbookSaltValue="2FXc1LLdEs/sgyuKewu6h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P10" i="4"/>
  <c r="I10" i="4"/>
  <c r="B10" i="4"/>
  <c r="AT8" i="4"/>
  <c r="AL8" i="4"/>
  <c r="W8" i="4"/>
  <c r="P8" i="4"/>
  <c r="I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<sst xmlns="http://schemas.openxmlformats.org/spreadsheetml/2006/main" count="231" uniqueCount="117">
  <si>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</si>
  <si>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</si>
  <si>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</si>
  <si>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</si>
  <si>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</si>
  <si>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</si>
  <si>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</si>
  <si>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</si>
  <si>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</si>
  <si>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</si>
  <si>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</si>
  <si>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</si>
  <si>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</si>
  <si>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</si>
  <si>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</si>
  <si>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</si>
  <si>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</si>
  <si>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</si>
  <si>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</si>
  <si>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</si>
  <si>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</si>
  <si>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</si>
  <si>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</si>
  <si>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</si>
  <si>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</si>
  <si>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</si>
  <si>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</si>
  <si>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</si>
  <si>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</si>
  <si>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</si>
  <si>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</si>
  <si>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</si>
  <si>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</si>
  <si>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</si>
  <si>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</si>
  <si>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</si>
  <si>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</si>
  <si>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</si>
  <si>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</si>
  <si>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</si>
  <si>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</si>
  <si>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</si>
  <si>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</si>
  <si>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</si>
  <si>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</si>
  <si>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</si>
  <si>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</si>
  <si>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</si>
  <si>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</si>
  <si>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</si>
  <si>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</si>
  <si>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</si>
  <si>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</si>
  <si>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</si>
  <si>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</si>
  <si>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</si>
  <si>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</si>
  <si>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</si>
  <si>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</si>
  <si>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</si>
  <si>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</si>
  <si>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</si>
  <si>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</si>
  <si>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</si>
  <si>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</si>
  <si>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</si>
  <si>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</si>
  <si>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</si>
  <si>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</si>
  <si>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</si>
  <si>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</si>
  <si>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</si>
  <si>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</si>
  <si>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</si>
  <si>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</si>
  <si>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</si>
  <si>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</si>
  <si>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</si>
  <si>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</si>
  <si>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</si>
  <si>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</si>
  <si>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</si>
  <si>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</si>
  <si>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</si>
  <si>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</si>
  <si>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</si>
  <si>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</si>
  <si>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</si>
  <si>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</si>
  <si>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</si>
  <si>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</si>
  <si>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</si>
  <si>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</si>
  <si>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</si>
  <si>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</si>
  <si>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</si>
  <si>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南砺市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</si>
  <si>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</si>
  <si>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</si>
  <si>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</si>
  <si>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</si>
  <si>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</si>
  <si>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</si>
  <si>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</si>
  <si>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</si>
  <si>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</si>
  <si>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</si>
  <si>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</si>
  <si>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</si>
  <si>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</si>
  <si>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</si>
  <si>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</si>
  <si>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</si>
  <si>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</si>
  <si>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※公共と同様
</t>
    <rPh sb="1" eb="3">
      <t>コウキョウ</t>
    </rPh>
    <rPh sb="4" eb="6">
      <t>ドウヨウ</t>
    </rPh>
    <phoneticPr fontId="4"/>
  </si>
  <si>
    <t>　①有形固定資産減価償却率については上昇傾向にあり、類似団体平均値を上回っている。今後、ストックマネジメントに基づいた更新や長寿命化など、老朽化への対応が迫られる。
　②管渠老朽化率は耐用年数に達した管渠が無いため、０である。
（下水道会計全体での数値は、以下〔全体総評〕を参照のこと。）</t>
    <rPh sb="2" eb="4">
      <t>ユウケイ</t>
    </rPh>
    <rPh sb="4" eb="6">
      <t>コテイ</t>
    </rPh>
    <rPh sb="6" eb="8">
      <t>シサン</t>
    </rPh>
    <rPh sb="8" eb="10">
      <t>ゲンカ</t>
    </rPh>
    <rPh sb="10" eb="12">
      <t>ショウキャク</t>
    </rPh>
    <rPh sb="12" eb="13">
      <t>リツ</t>
    </rPh>
    <rPh sb="18" eb="20">
      <t>ジョウショウ</t>
    </rPh>
    <rPh sb="20" eb="22">
      <t>ケイコウ</t>
    </rPh>
    <rPh sb="26" eb="28">
      <t>ルイジ</t>
    </rPh>
    <rPh sb="28" eb="30">
      <t>ダンタイ</t>
    </rPh>
    <rPh sb="30" eb="33">
      <t>ヘイキンチ</t>
    </rPh>
    <rPh sb="34" eb="36">
      <t>ウワマワ</t>
    </rPh>
    <rPh sb="41" eb="43">
      <t>コンゴ</t>
    </rPh>
    <rPh sb="55" eb="56">
      <t>モト</t>
    </rPh>
    <rPh sb="59" eb="61">
      <t>コウシン</t>
    </rPh>
    <rPh sb="62" eb="66">
      <t>チョウジュミョウカ</t>
    </rPh>
    <rPh sb="69" eb="72">
      <t>ロウキュウカ</t>
    </rPh>
    <rPh sb="74" eb="76">
      <t>タイオウ</t>
    </rPh>
    <rPh sb="77" eb="78">
      <t>セマ</t>
    </rPh>
    <rPh sb="85" eb="87">
      <t>カンキョ</t>
    </rPh>
    <rPh sb="87" eb="90">
      <t>ロウキュウカ</t>
    </rPh>
    <rPh sb="90" eb="91">
      <t>リツ</t>
    </rPh>
    <rPh sb="92" eb="94">
      <t>タイヨウ</t>
    </rPh>
    <rPh sb="94" eb="96">
      <t>ネンスウ</t>
    </rPh>
    <rPh sb="97" eb="98">
      <t>タッ</t>
    </rPh>
    <rPh sb="100" eb="102">
      <t>カンキョ</t>
    </rPh>
    <rPh sb="103" eb="104">
      <t>ナ</t>
    </rPh>
    <rPh sb="115" eb="118">
      <t>ゲスイドウ</t>
    </rPh>
    <rPh sb="118" eb="120">
      <t>カイケイ</t>
    </rPh>
    <rPh sb="120" eb="122">
      <t>ゼンタイ</t>
    </rPh>
    <rPh sb="124" eb="126">
      <t>スウチ</t>
    </rPh>
    <rPh sb="128" eb="130">
      <t>イカ</t>
    </rPh>
    <rPh sb="131" eb="133">
      <t>ゼンタイ</t>
    </rPh>
    <rPh sb="133" eb="135">
      <t>ソウヒョウ</t>
    </rPh>
    <rPh sb="137" eb="139">
      <t>サンショウ</t>
    </rPh>
    <phoneticPr fontId="4"/>
  </si>
  <si>
    <r>
      <rPr>
        <sz val="11"/>
        <rFont val="ＭＳ ゴシック"/>
        <family val="3"/>
        <charset val="128"/>
      </rPr>
      <t>①経常収支比率については、前年に引き続き辛うじて黒字となっているものの、使用料収入、一般会計繰入金など経常収益も減少しており、昨年度よりさらに下落している。
②累積欠損金比率については、当年度は前年度より減少している。
※当市は、複数事業の会計・経営を一体化して行っており、下水道会計全体での①経常収支比率は104.7％②累積欠損金比率は0.0％である。
③流動比率については、マイナス傾向が年々増加しており、短期的な債務に対する支払能力の低さが課題である。下水道会計全体での流動比率は</t>
    </r>
    <r>
      <rPr>
        <sz val="11"/>
        <color theme="1"/>
        <rFont val="ＭＳ ゴシック"/>
        <family val="3"/>
        <charset val="128"/>
      </rPr>
      <t>38.2％となっている。
④企業債残高対事業規模比率については、管路等の整備がほぼ完了し、企業債（借金）の償還ピークが過ぎたことから減少傾向にあるが、今後は管路の長寿命化対策等により再び企業債が増加することが予見されるため、費用の平準化等による効率的な管理運営、投資・予算配分の適正化に努める。
⑤経費回収率については前年度より9ポイント増加しているが、使用料のみで100％賄うことができていないため、適正な使用料収入の確保及び汚水処理費のさらなる削減に努める。
⑥汚水処理原価については、汚水処理費が減少した一方、東太美処理区の流域下水道接続などで有収水量が増となり、抑えられた。
⑦施設使用率については、平成30年度より流域処理水量を計上しなくなったため、前年度と同様に低い数値を示している。</t>
    </r>
    <rPh sb="1" eb="3">
      <t>ケイジョウ</t>
    </rPh>
    <rPh sb="3" eb="5">
      <t>シュウシ</t>
    </rPh>
    <rPh sb="5" eb="7">
      <t>ヒリツ</t>
    </rPh>
    <rPh sb="36" eb="39">
      <t>シヨウリョウ</t>
    </rPh>
    <rPh sb="39" eb="41">
      <t>シュウニュウ</t>
    </rPh>
    <rPh sb="42" eb="44">
      <t>イッパン</t>
    </rPh>
    <rPh sb="44" eb="46">
      <t>カイケイ</t>
    </rPh>
    <rPh sb="46" eb="48">
      <t>クリイレ</t>
    </rPh>
    <rPh sb="48" eb="49">
      <t>キン</t>
    </rPh>
    <rPh sb="51" eb="53">
      <t>ケイジョウ</t>
    </rPh>
    <rPh sb="53" eb="55">
      <t>シュウエキ</t>
    </rPh>
    <rPh sb="56" eb="58">
      <t>ゲンショウ</t>
    </rPh>
    <rPh sb="63" eb="66">
      <t>サクネンド</t>
    </rPh>
    <rPh sb="71" eb="73">
      <t>ゲラク</t>
    </rPh>
    <rPh sb="84" eb="86">
      <t>ルイジ</t>
    </rPh>
    <rPh sb="86" eb="88">
      <t>ダンタイ</t>
    </rPh>
    <rPh sb="88" eb="90">
      <t>ヘイキン</t>
    </rPh>
    <rPh sb="91" eb="93">
      <t>シタマワ</t>
    </rPh>
    <rPh sb="101" eb="103">
      <t>ルイセキ</t>
    </rPh>
    <rPh sb="103" eb="105">
      <t>ケッソン</t>
    </rPh>
    <rPh sb="105" eb="106">
      <t>キン</t>
    </rPh>
    <rPh sb="106" eb="108">
      <t>ヒリツ</t>
    </rPh>
    <rPh sb="114" eb="117">
      <t>トウネンド</t>
    </rPh>
    <rPh sb="118" eb="121">
      <t>ゼンネンド</t>
    </rPh>
    <rPh sb="123" eb="125">
      <t>ゲンショウ</t>
    </rPh>
    <rPh sb="132" eb="134">
      <t>トウシ</t>
    </rPh>
    <rPh sb="136" eb="138">
      <t>フクスウ</t>
    </rPh>
    <rPh sb="138" eb="140">
      <t>ジギョウ</t>
    </rPh>
    <rPh sb="141" eb="143">
      <t>カイケイ</t>
    </rPh>
    <rPh sb="144" eb="146">
      <t>ケイエイ</t>
    </rPh>
    <rPh sb="147" eb="150">
      <t>イッタイカ</t>
    </rPh>
    <rPh sb="152" eb="153">
      <t>オコナ</t>
    </rPh>
    <rPh sb="161" eb="163">
      <t>カイケイ</t>
    </rPh>
    <rPh sb="163" eb="165">
      <t>ゼンタイ</t>
    </rPh>
    <rPh sb="168" eb="170">
      <t>ケイジョウ</t>
    </rPh>
    <rPh sb="170" eb="172">
      <t>シュウシ</t>
    </rPh>
    <rPh sb="172" eb="174">
      <t>ヒリツ</t>
    </rPh>
    <rPh sb="182" eb="184">
      <t>ルイセキ</t>
    </rPh>
    <rPh sb="184" eb="186">
      <t>ケッソン</t>
    </rPh>
    <rPh sb="186" eb="187">
      <t>キン</t>
    </rPh>
    <rPh sb="198" eb="200">
      <t>ゾウカ</t>
    </rPh>
    <rPh sb="206" eb="208">
      <t>ルイジ</t>
    </rPh>
    <rPh sb="208" eb="210">
      <t>ダンタイ</t>
    </rPh>
    <rPh sb="211" eb="213">
      <t>ヒカク</t>
    </rPh>
    <rPh sb="215" eb="216">
      <t>ヒク</t>
    </rPh>
    <rPh sb="217" eb="219">
      <t>スウチ</t>
    </rPh>
    <rPh sb="220" eb="221">
      <t>シメ</t>
    </rPh>
    <rPh sb="226" eb="229">
      <t>タンキテキ</t>
    </rPh>
    <rPh sb="230" eb="232">
      <t>ゲンショウ</t>
    </rPh>
    <rPh sb="232" eb="234">
      <t>ケイコウ</t>
    </rPh>
    <rPh sb="238" eb="240">
      <t>ソウキュウ</t>
    </rPh>
    <rPh sb="241" eb="243">
      <t>タイオウ</t>
    </rPh>
    <rPh sb="250" eb="253">
      <t>ゲスイドウ</t>
    </rPh>
    <rPh sb="255" eb="257">
      <t>ゼンタイ</t>
    </rPh>
    <rPh sb="259" eb="261">
      <t>リュウドウ</t>
    </rPh>
    <rPh sb="261" eb="263">
      <t>ヒリツ</t>
    </rPh>
    <rPh sb="278" eb="280">
      <t>キギョウ</t>
    </rPh>
    <rPh sb="280" eb="281">
      <t>サイ</t>
    </rPh>
    <rPh sb="281" eb="283">
      <t>ザンダカ</t>
    </rPh>
    <rPh sb="283" eb="284">
      <t>タイ</t>
    </rPh>
    <rPh sb="284" eb="286">
      <t>ジギョウ</t>
    </rPh>
    <rPh sb="286" eb="288">
      <t>キボ</t>
    </rPh>
    <rPh sb="288" eb="290">
      <t>ヒリツ</t>
    </rPh>
    <rPh sb="296" eb="298">
      <t>カンロ</t>
    </rPh>
    <rPh sb="298" eb="299">
      <t>トウ</t>
    </rPh>
    <rPh sb="300" eb="302">
      <t>セイビ</t>
    </rPh>
    <rPh sb="305" eb="307">
      <t>カンリョウ</t>
    </rPh>
    <rPh sb="309" eb="311">
      <t>キギョウ</t>
    </rPh>
    <rPh sb="311" eb="312">
      <t>サイ</t>
    </rPh>
    <rPh sb="313" eb="315">
      <t>シャッキン</t>
    </rPh>
    <rPh sb="317" eb="319">
      <t>ショウカン</t>
    </rPh>
    <rPh sb="323" eb="324">
      <t>ス</t>
    </rPh>
    <rPh sb="328" eb="330">
      <t>タイサク</t>
    </rPh>
    <rPh sb="332" eb="334">
      <t>ゲンショウ</t>
    </rPh>
    <rPh sb="334" eb="336">
      <t>ケイコウ</t>
    </rPh>
    <rPh sb="341" eb="343">
      <t>コンゴ</t>
    </rPh>
    <rPh sb="344" eb="346">
      <t>カンロ</t>
    </rPh>
    <rPh sb="347" eb="351">
      <t>チョウジュミョウカ</t>
    </rPh>
    <rPh sb="351" eb="352">
      <t>トウ</t>
    </rPh>
    <rPh sb="355" eb="356">
      <t>フタタ</t>
    </rPh>
    <rPh sb="357" eb="359">
      <t>キギョウ</t>
    </rPh>
    <rPh sb="359" eb="360">
      <t>サイ</t>
    </rPh>
    <rPh sb="361" eb="363">
      <t>ゾウカ</t>
    </rPh>
    <rPh sb="368" eb="370">
      <t>ヨケン</t>
    </rPh>
    <rPh sb="376" eb="378">
      <t>ヒヨウ</t>
    </rPh>
    <rPh sb="379" eb="382">
      <t>ヘイジュンカ</t>
    </rPh>
    <rPh sb="382" eb="383">
      <t>トウ</t>
    </rPh>
    <rPh sb="386" eb="389">
      <t>コウリツテキ</t>
    </rPh>
    <rPh sb="390" eb="392">
      <t>カンリ</t>
    </rPh>
    <rPh sb="392" eb="394">
      <t>ウンエイ</t>
    </rPh>
    <rPh sb="395" eb="397">
      <t>トウシ</t>
    </rPh>
    <rPh sb="398" eb="400">
      <t>ヨサン</t>
    </rPh>
    <rPh sb="400" eb="402">
      <t>ハイブン</t>
    </rPh>
    <rPh sb="403" eb="406">
      <t>テキセイカ</t>
    </rPh>
    <rPh sb="412" eb="414">
      <t>ゾウカ</t>
    </rPh>
    <rPh sb="418" eb="420">
      <t>ケイヒ</t>
    </rPh>
    <rPh sb="420" eb="422">
      <t>ダンタイ</t>
    </rPh>
    <rPh sb="422" eb="424">
      <t>ヘイキン</t>
    </rPh>
    <rPh sb="427" eb="430">
      <t>ドウスイジュン</t>
    </rPh>
    <rPh sb="441" eb="444">
      <t>シヨウリョウ</t>
    </rPh>
    <rPh sb="451" eb="452">
      <t>マカナ</t>
    </rPh>
    <rPh sb="467" eb="469">
      <t>サクゲン</t>
    </rPh>
    <rPh sb="472" eb="474">
      <t>シヨウ</t>
    </rPh>
    <rPh sb="474" eb="475">
      <t>リョウ</t>
    </rPh>
    <rPh sb="475" eb="477">
      <t>シュウニュウ</t>
    </rPh>
    <rPh sb="478" eb="480">
      <t>カクホ</t>
    </rPh>
    <rPh sb="480" eb="481">
      <t>オヨ</t>
    </rPh>
    <rPh sb="482" eb="484">
      <t>オスイ</t>
    </rPh>
    <rPh sb="484" eb="486">
      <t>ショリ</t>
    </rPh>
    <rPh sb="486" eb="487">
      <t>ヒ</t>
    </rPh>
    <rPh sb="488" eb="490">
      <t>テイカ</t>
    </rPh>
    <rPh sb="491" eb="492">
      <t>ツト</t>
    </rPh>
    <rPh sb="494" eb="496">
      <t>ゲンショウ</t>
    </rPh>
    <rPh sb="501" eb="502">
      <t>ヒガシ</t>
    </rPh>
    <rPh sb="502" eb="504">
      <t>フトミ</t>
    </rPh>
    <rPh sb="504" eb="506">
      <t>ショリ</t>
    </rPh>
    <rPh sb="506" eb="507">
      <t>ク</t>
    </rPh>
    <rPh sb="508" eb="510">
      <t>リュウイキ</t>
    </rPh>
    <rPh sb="510" eb="513">
      <t>ゲスイドウ</t>
    </rPh>
    <rPh sb="513" eb="515">
      <t>セツゾク</t>
    </rPh>
    <rPh sb="518" eb="520">
      <t>ユウシュウ</t>
    </rPh>
    <rPh sb="520" eb="522">
      <t>スイリョウ</t>
    </rPh>
    <rPh sb="523" eb="524">
      <t>ゾウ</t>
    </rPh>
    <rPh sb="528" eb="529">
      <t>オサ</t>
    </rPh>
    <rPh sb="534" eb="536">
      <t>ゾウカ</t>
    </rPh>
    <rPh sb="541" eb="544">
      <t>ゼンネンド</t>
    </rPh>
    <rPh sb="545" eb="546">
      <t>クラ</t>
    </rPh>
    <rPh sb="548" eb="550">
      <t>ゾウカ</t>
    </rPh>
    <rPh sb="557" eb="559">
      <t>シセツ</t>
    </rPh>
    <rPh sb="559" eb="561">
      <t>シヨウ</t>
    </rPh>
    <rPh sb="561" eb="562">
      <t>リツ</t>
    </rPh>
    <rPh sb="568" eb="570">
      <t>ヘイセイ</t>
    </rPh>
    <rPh sb="572" eb="574">
      <t>ネンド</t>
    </rPh>
    <rPh sb="576" eb="578">
      <t>リュウイキ</t>
    </rPh>
    <rPh sb="578" eb="580">
      <t>ショリ</t>
    </rPh>
    <rPh sb="580" eb="582">
      <t>スイリョウ</t>
    </rPh>
    <rPh sb="583" eb="585">
      <t>ケイジョウゼンネンドドウヨウヒクスウチシメ</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</si>
</sst>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formatCode="#,##0.00;&quot;△&quot;#,##0.00;&quot;-&quot;">
                  <c:v>0.31</c:v>
                </c:pt>
              </c:numCache>
            </c:numRef>
          </c:val>
          <c:extLst>
            <c:ext xmlns:c16="http://schemas.microsoft.com/office/drawing/2014/chart" uri="{C3380CC4-5D6E-409C-BE32-E72D297353CC}">
              <c16:uniqueId val="{00000000-B16E-42D4-ACD8-18E19AC2E8D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0.06</c:v>
                </c:pt>
                <c:pt idx="3">
                  <c:v>0.27</c:v>
                </c:pt>
                <c:pt idx="4">
                  <c:v>0.22</c:v>
                </c:pt>
              </c:numCache>
            </c:numRef>
          </c:val>
          <c:smooth val="0"/>
          <c:extLst>
            <c:ext xmlns:c16="http://schemas.microsoft.com/office/drawing/2014/chart" uri="{C3380CC4-5D6E-409C-BE32-E72D297353CC}">
              <c16:uniqueId val="{00000001-B16E-42D4-ACD8-18E19AC2E8D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101.53</c:v>
                </c:pt>
                <c:pt idx="1">
                  <c:v>102.9</c:v>
                </c:pt>
                <c:pt idx="2">
                  <c:v>103.88</c:v>
                </c:pt>
                <c:pt idx="3">
                  <c:v>102.33</c:v>
                </c:pt>
                <c:pt idx="4">
                  <c:v>101.08</c:v>
                </c:pt>
              </c:numCache>
            </c:numRef>
          </c:val>
          <c:extLst>
            <c:ext xmlns:c16="http://schemas.microsoft.com/office/drawing/2014/chart" uri="{C3380CC4-5D6E-409C-BE32-E72D297353CC}">
              <c16:uniqueId val="{00000000-071E-480F-97E9-E0FE734817F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101.72</c:v>
                </c:pt>
                <c:pt idx="1">
                  <c:v>102.73</c:v>
                </c:pt>
                <c:pt idx="2">
                  <c:v>102.7</c:v>
                </c:pt>
                <c:pt idx="3">
                  <c:v>104.11</c:v>
                </c:pt>
                <c:pt idx="4">
                  <c:v>101.98</c:v>
                </c:pt>
              </c:numCache>
            </c:numRef>
          </c:val>
          <c:smooth val="0"/>
          <c:extLst>
            <c:ext xmlns:c16="http://schemas.microsoft.com/office/drawing/2014/chart" uri="{C3380CC4-5D6E-409C-BE32-E72D297353CC}">
              <c16:uniqueId val="{00000001-071E-480F-97E9-E0FE734817F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29.03</c:v>
                </c:pt>
                <c:pt idx="1">
                  <c:v>31.04</c:v>
                </c:pt>
                <c:pt idx="2">
                  <c:v>33.06</c:v>
                </c:pt>
                <c:pt idx="3">
                  <c:v>35.07</c:v>
                </c:pt>
                <c:pt idx="4">
                  <c:v>37.07</c:v>
                </c:pt>
              </c:numCache>
            </c:numRef>
          </c:val>
          <c:extLst>
            <c:ext xmlns:c16="http://schemas.microsoft.com/office/drawing/2014/chart" uri="{C3380CC4-5D6E-409C-BE32-E72D297353CC}">
              <c16:uniqueId val="{00000000-ABE5-4A60-A976-8D5B8F4B4D7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24.68</c:v>
                </c:pt>
                <c:pt idx="2">
                  <c:v>29.24</c:v>
                </c:pt>
                <c:pt idx="3">
                  <c:v>31.73</c:v>
                </c:pt>
                <c:pt idx="4">
                  <c:v>32.57</c:v>
                </c:pt>
              </c:numCache>
            </c:numRef>
          </c:val>
          <c:smooth val="0"/>
          <c:extLst>
            <c:ext xmlns:c16="http://schemas.microsoft.com/office/drawing/2014/chart" uri="{C3380CC4-5D6E-409C-BE32-E72D297353CC}">
              <c16:uniqueId val="{00000001-ABE5-4A60-A976-8D5B8F4B4D7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5B-499F-926E-15133ED4525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8.6199999999999992</c:v>
                </c:pt>
                <c:pt idx="2" formatCode="#,##0.00;&quot;△&quot;#,##0.00">
                  <c:v>0</c:v>
                </c:pt>
                <c:pt idx="3" formatCode="#,##0.00;&quot;△&quot;#,##0.00">
                  <c:v>0</c:v>
                </c:pt>
                <c:pt idx="4">
                  <c:v>0.04</c:v>
                </c:pt>
              </c:numCache>
            </c:numRef>
          </c:val>
          <c:smooth val="0"/>
          <c:extLst>
            <c:ext xmlns:c16="http://schemas.microsoft.com/office/drawing/2014/chart" uri="{C3380CC4-5D6E-409C-BE32-E72D297353CC}">
              <c16:uniqueId val="{00000001-CF5B-499F-926E-15133ED4525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34.229999999999997</c:v>
                </c:pt>
                <c:pt idx="1">
                  <c:v>26.11</c:v>
                </c:pt>
                <c:pt idx="2">
                  <c:v>17.89</c:v>
                </c:pt>
                <c:pt idx="3">
                  <c:v>10.050000000000001</c:v>
                </c:pt>
                <c:pt idx="4">
                  <c:v>7.26</c:v>
                </c:pt>
              </c:numCache>
            </c:numRef>
          </c:val>
          <c:extLst>
            <c:ext xmlns:c16="http://schemas.microsoft.com/office/drawing/2014/chart" uri="{C3380CC4-5D6E-409C-BE32-E72D297353CC}">
              <c16:uniqueId val="{00000000-4580-4995-9AF6-628BC591562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112.88</c:v>
                </c:pt>
                <c:pt idx="1">
                  <c:v>94.97</c:v>
                </c:pt>
                <c:pt idx="2">
                  <c:v>48.2</c:v>
                </c:pt>
                <c:pt idx="3">
                  <c:v>46.91</c:v>
                </c:pt>
                <c:pt idx="4">
                  <c:v>52.27</c:v>
                </c:pt>
              </c:numCache>
            </c:numRef>
          </c:val>
          <c:smooth val="0"/>
          <c:extLst>
            <c:ext xmlns:c16="http://schemas.microsoft.com/office/drawing/2014/chart" uri="{C3380CC4-5D6E-409C-BE32-E72D297353CC}">
              <c16:uniqueId val="{00000001-4580-4995-9AF6-628BC591562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-40.619999999999997</c:v>
                </c:pt>
                <c:pt idx="1">
                  <c:v>-49.07</c:v>
                </c:pt>
                <c:pt idx="2">
                  <c:v>-53.18</c:v>
                </c:pt>
                <c:pt idx="3">
                  <c:v>-58.77</c:v>
                </c:pt>
                <c:pt idx="4">
                  <c:v>-72.69</c:v>
                </c:pt>
              </c:numCache>
            </c:numRef>
          </c:val>
          <c:extLst>
            <c:ext xmlns:c16="http://schemas.microsoft.com/office/drawing/2014/chart" uri="{C3380CC4-5D6E-409C-BE32-E72D297353CC}">
              <c16:uniqueId val="{00000000-39FB-4986-9758-BBB116CEA56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49.18</c:v>
                </c:pt>
                <c:pt idx="1">
                  <c:v>47.72</c:v>
                </c:pt>
                <c:pt idx="2">
                  <c:v>46.85</c:v>
                </c:pt>
                <c:pt idx="3">
                  <c:v>44.35</c:v>
                </c:pt>
                <c:pt idx="4">
                  <c:v>41.51</c:v>
                </c:pt>
              </c:numCache>
            </c:numRef>
          </c:val>
          <c:smooth val="0"/>
          <c:extLst>
            <c:ext xmlns:c16="http://schemas.microsoft.com/office/drawing/2014/chart" uri="{C3380CC4-5D6E-409C-BE32-E72D297353CC}">
              <c16:uniqueId val="{00000001-39FB-4986-9758-BBB116CEA56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879.3</c:v>
                </c:pt>
                <c:pt idx="1">
                  <c:v>699.34</c:v>
                </c:pt>
                <c:pt idx="2">
                  <c:v>679.12</c:v>
                </c:pt>
                <c:pt idx="3">
                  <c:v>640.47</c:v>
                </c:pt>
                <c:pt idx="4">
                  <c:v>545.73</c:v>
                </c:pt>
              </c:numCache>
            </c:numRef>
          </c:val>
          <c:extLst>
            <c:ext xmlns:c16="http://schemas.microsoft.com/office/drawing/2014/chart" uri="{C3380CC4-5D6E-409C-BE32-E72D297353CC}">
              <c16:uniqueId val="{00000000-C76A-475E-835A-09AEF079897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1268.6300000000001</c:v>
                </c:pt>
                <c:pt idx="3">
                  <c:v>1283.69</c:v>
                </c:pt>
                <c:pt idx="4">
                  <c:v>1160.22</c:v>
                </c:pt>
              </c:numCache>
            </c:numRef>
          </c:val>
          <c:smooth val="0"/>
          <c:extLst>
            <c:ext xmlns:c16="http://schemas.microsoft.com/office/drawing/2014/chart" uri="{C3380CC4-5D6E-409C-BE32-E72D297353CC}">
              <c16:uniqueId val="{00000001-C76A-475E-835A-09AEF079897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89.86</c:v>
                </c:pt>
                <c:pt idx="1">
                  <c:v>86.36</c:v>
                </c:pt>
                <c:pt idx="2">
                  <c:v>86.18</c:v>
                </c:pt>
                <c:pt idx="3">
                  <c:v>82</c:v>
                </c:pt>
                <c:pt idx="4">
                  <c:v>91.49</c:v>
                </c:pt>
              </c:numCache>
            </c:numRef>
          </c:val>
          <c:extLst>
            <c:ext xmlns:c16="http://schemas.microsoft.com/office/drawing/2014/chart" uri="{C3380CC4-5D6E-409C-BE32-E72D297353CC}">
              <c16:uniqueId val="{00000000-7F14-4D48-9969-06E9A022E26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82.88</c:v>
                </c:pt>
                <c:pt idx="3">
                  <c:v>82.53</c:v>
                </c:pt>
                <c:pt idx="4">
                  <c:v>81.81</c:v>
                </c:pt>
              </c:numCache>
            </c:numRef>
          </c:val>
          <c:smooth val="0"/>
          <c:extLst>
            <c:ext xmlns:c16="http://schemas.microsoft.com/office/drawing/2014/chart" uri="{C3380CC4-5D6E-409C-BE32-E72D297353CC}">
              <c16:uniqueId val="{00000001-7F14-4D48-9969-06E9A022E26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215.91</c:v>
                </c:pt>
                <c:pt idx="1">
                  <c:v>225.32</c:v>
                </c:pt>
                <c:pt idx="2">
                  <c:v>193.91</c:v>
                </c:pt>
                <c:pt idx="3">
                  <c:v>237.58</c:v>
                </c:pt>
                <c:pt idx="4">
                  <c:v>213.31</c:v>
                </c:pt>
              </c:numCache>
            </c:numRef>
          </c:val>
          <c:extLst>
            <c:ext xmlns:c16="http://schemas.microsoft.com/office/drawing/2014/chart" uri="{C3380CC4-5D6E-409C-BE32-E72D297353CC}">
              <c16:uniqueId val="{00000000-A39F-494C-B1BB-DA2F4B05CE5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187.76</c:v>
                </c:pt>
                <c:pt idx="3">
                  <c:v>190.48</c:v>
                </c:pt>
                <c:pt idx="4">
                  <c:v>193.59</c:v>
                </c:pt>
              </c:numCache>
            </c:numRef>
          </c:val>
          <c:smooth val="0"/>
          <c:extLst>
            <c:ext xmlns:c16="http://schemas.microsoft.com/office/drawing/2014/chart" uri="{C3380CC4-5D6E-409C-BE32-E72D297353CC}">
              <c16:uniqueId val="{00000001-A39F-494C-B1BB-DA2F4B05CE5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23.55</c:v>
                </c:pt>
                <c:pt idx="1">
                  <c:v>23.55</c:v>
                </c:pt>
                <c:pt idx="2">
                  <c:v>23.55</c:v>
                </c:pt>
                <c:pt idx="3">
                  <c:v>23.55</c:v>
                </c:pt>
                <c:pt idx="4">
                  <c:v>22.44</c:v>
                </c:pt>
              </c:numCache>
            </c:numRef>
          </c:val>
          <c:extLst>
            <c:ext xmlns:c16="http://schemas.microsoft.com/office/drawing/2014/chart" uri="{C3380CC4-5D6E-409C-BE32-E72D297353CC}">
              <c16:uniqueId val="{00000000-5B53-4C26-8BB6-CE578479726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45.87</c:v>
                </c:pt>
                <c:pt idx="3">
                  <c:v>44.24</c:v>
                </c:pt>
                <c:pt idx="4">
                  <c:v>45.3</c:v>
                </c:pt>
              </c:numCache>
            </c:numRef>
          </c:val>
          <c:smooth val="0"/>
          <c:extLst>
            <c:ext xmlns:c16="http://schemas.microsoft.com/office/drawing/2014/chart" uri="{C3380CC4-5D6E-409C-BE32-E72D297353CC}">
              <c16:uniqueId val="{00000001-5B53-4C26-8BB6-CE578479726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91.24</c:v>
                </c:pt>
                <c:pt idx="1">
                  <c:v>92.17</c:v>
                </c:pt>
                <c:pt idx="2">
                  <c:v>92.13</c:v>
                </c:pt>
                <c:pt idx="3">
                  <c:v>92.41</c:v>
                </c:pt>
                <c:pt idx="4">
                  <c:v>92.98</c:v>
                </c:pt>
              </c:numCache>
            </c:numRef>
          </c:val>
          <c:extLst>
            <c:ext xmlns:c16="http://schemas.microsoft.com/office/drawing/2014/chart" uri="{C3380CC4-5D6E-409C-BE32-E72D297353CC}">
              <c16:uniqueId val="{00000000-6B0D-4390-8E0E-A85FE9BF27D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87.65</c:v>
                </c:pt>
                <c:pt idx="3">
                  <c:v>88.15</c:v>
                </c:pt>
                <c:pt idx="4">
                  <c:v>88.37</c:v>
                </c:pt>
              </c:numCache>
            </c:numRef>
          </c:val>
          <c:smooth val="0"/>
          <c:extLst>
            <c:ext xmlns:c16="http://schemas.microsoft.com/office/drawing/2014/chart" uri="{C3380CC4-5D6E-409C-BE32-E72D297353CC}">
              <c16:uniqueId val="{00000001-6B0D-4390-8E0E-A85FE9BF27D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富山県　南砺市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D1</v>
      </c>
      <c r="X8" s="40"/>
      <c r="Y8" s="40"/>
      <c r="Z8" s="40"/>
      <c r="AA8" s="40"/>
      <c r="AB8" s="40"/>
      <c r="AC8" s="40"/>
      <c r="AD8" s="41" t="str">
        <f>データ!$M$6</f>
        <v>非設置</v>
      </c>
      <c r="AE8" s="41"/>
      <c r="AF8" s="41"/>
      <c r="AG8" s="41"/>
      <c r="AH8" s="41"/>
      <c r="AI8" s="41"/>
      <c r="AJ8" s="41"/>
      <c r="AK8" s="3"/>
      <c r="AL8" s="42">
        <f>データ!S6</f>
        <v>47778</v>
      </c>
      <c r="AM8" s="42"/>
      <c r="AN8" s="42"/>
      <c r="AO8" s="42"/>
      <c r="AP8" s="42"/>
      <c r="AQ8" s="42"/>
      <c r="AR8" s="42"/>
      <c r="AS8" s="42"/>
      <c r="AT8" s="35">
        <f>データ!T6</f>
        <v>668.64</v>
      </c>
      <c r="AU8" s="35"/>
      <c r="AV8" s="35"/>
      <c r="AW8" s="35"/>
      <c r="AX8" s="35"/>
      <c r="AY8" s="35"/>
      <c r="AZ8" s="35"/>
      <c r="BA8" s="35"/>
      <c r="BB8" s="35">
        <f>データ!U6</f>
        <v>71.459999999999994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63.61</v>
      </c>
      <c r="J10" s="35"/>
      <c r="K10" s="35"/>
      <c r="L10" s="35"/>
      <c r="M10" s="35"/>
      <c r="N10" s="35"/>
      <c r="O10" s="35"/>
      <c r="P10" s="35">
        <f>データ!P6</f>
        <v>56.4</v>
      </c>
      <c r="Q10" s="35"/>
      <c r="R10" s="35"/>
      <c r="S10" s="35"/>
      <c r="T10" s="35"/>
      <c r="U10" s="35"/>
      <c r="V10" s="35"/>
      <c r="W10" s="35">
        <f>データ!Q6</f>
        <v>79.95</v>
      </c>
      <c r="X10" s="35"/>
      <c r="Y10" s="35"/>
      <c r="Z10" s="35"/>
      <c r="AA10" s="35"/>
      <c r="AB10" s="35"/>
      <c r="AC10" s="35"/>
      <c r="AD10" s="42">
        <f>データ!R6</f>
        <v>3960</v>
      </c>
      <c r="AE10" s="42"/>
      <c r="AF10" s="42"/>
      <c r="AG10" s="42"/>
      <c r="AH10" s="42"/>
      <c r="AI10" s="42"/>
      <c r="AJ10" s="42"/>
      <c r="AK10" s="2"/>
      <c r="AL10" s="42">
        <f>データ!V6</f>
        <v>26742</v>
      </c>
      <c r="AM10" s="42"/>
      <c r="AN10" s="42"/>
      <c r="AO10" s="42"/>
      <c r="AP10" s="42"/>
      <c r="AQ10" s="42"/>
      <c r="AR10" s="42"/>
      <c r="AS10" s="42"/>
      <c r="AT10" s="35">
        <f>データ!W6</f>
        <v>10.57</v>
      </c>
      <c r="AU10" s="35"/>
      <c r="AV10" s="35"/>
      <c r="AW10" s="35"/>
      <c r="AX10" s="35"/>
      <c r="AY10" s="35"/>
      <c r="AZ10" s="35"/>
      <c r="BA10" s="35"/>
      <c r="BB10" s="35">
        <f>データ!X6</f>
        <v>2529.9899999999998</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JfOUUtsesfvdi0lrRg3jub4WgqHyVNxcVo5JfHgDZFudAbI8eSfYtrCLnV6zo00Vo7apY4Vgsv2P+ARGjiMaLg==" saltValue="/pkbJBLNS9/JLMZykmKBG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162108</v>
      </c>
      <c r="D6" s="19">
        <f t="shared" si="3"/>
        <v>46</v>
      </c>
      <c r="E6" s="19">
        <f t="shared" si="3"/>
        <v>17</v>
      </c>
      <c r="F6" s="19">
        <f t="shared" si="3"/>
        <v>4</v>
      </c>
      <c r="G6" s="19">
        <f t="shared" si="3"/>
        <v>0</v>
      </c>
      <c r="H6" s="19" t="str">
        <f t="shared" si="3"/>
        <v>富山県　南砺市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63.61</v>
      </c>
      <c r="P6" s="20">
        <f t="shared" si="3"/>
        <v>56.4</v>
      </c>
      <c r="Q6" s="20">
        <f t="shared" si="3"/>
        <v>79.95</v>
      </c>
      <c r="R6" s="20">
        <f t="shared" si="3"/>
        <v>3960</v>
      </c>
      <c r="S6" s="20">
        <f t="shared" si="3"/>
        <v>47778</v>
      </c>
      <c r="T6" s="20">
        <f t="shared" si="3"/>
        <v>668.64</v>
      </c>
      <c r="U6" s="20">
        <f t="shared" si="3"/>
        <v>71.459999999999994</v>
      </c>
      <c r="V6" s="20">
        <f t="shared" si="3"/>
        <v>26742</v>
      </c>
      <c r="W6" s="20">
        <f t="shared" si="3"/>
        <v>10.57</v>
      </c>
      <c r="X6" s="20">
        <f t="shared" si="3"/>
        <v>2529.9899999999998</v>
      </c>
      <c r="Y6" s="21">
        <f>IF(Y7="",NA(),Y7)</f>
        <v>101.53</v>
      </c>
      <c r="Z6" s="21">
        <f t="shared" ref="Z6:AH6" si="4">IF(Z7="",NA(),Z7)</f>
        <v>102.9</v>
      </c>
      <c r="AA6" s="21">
        <f t="shared" si="4"/>
        <v>103.88</v>
      </c>
      <c r="AB6" s="21">
        <f t="shared" si="4"/>
        <v>102.33</v>
      </c>
      <c r="AC6" s="21">
        <f t="shared" si="4"/>
        <v>101.08</v>
      </c>
      <c r="AD6" s="21">
        <f t="shared" si="4"/>
        <v>101.72</v>
      </c>
      <c r="AE6" s="21">
        <f t="shared" si="4"/>
        <v>102.73</v>
      </c>
      <c r="AF6" s="21">
        <f t="shared" si="4"/>
        <v>102.7</v>
      </c>
      <c r="AG6" s="21">
        <f t="shared" si="4"/>
        <v>104.11</v>
      </c>
      <c r="AH6" s="21">
        <f t="shared" si="4"/>
        <v>101.98</v>
      </c>
      <c r="AI6" s="20" t="str">
        <f>IF(AI7="","",IF(AI7="-","【-】","【"&amp;SUBSTITUTE(TEXT(AI7,"#,##0.00"),"-","△")&amp;"】"))</f>
        <v>【104.54】</v>
      </c>
      <c r="AJ6" s="21">
        <f>IF(AJ7="",NA(),AJ7)</f>
        <v>34.229999999999997</v>
      </c>
      <c r="AK6" s="21">
        <f t="shared" ref="AK6:AS6" si="5">IF(AK7="",NA(),AK7)</f>
        <v>26.11</v>
      </c>
      <c r="AL6" s="21">
        <f t="shared" si="5"/>
        <v>17.89</v>
      </c>
      <c r="AM6" s="21">
        <f t="shared" si="5"/>
        <v>10.050000000000001</v>
      </c>
      <c r="AN6" s="21">
        <f t="shared" si="5"/>
        <v>7.26</v>
      </c>
      <c r="AO6" s="21">
        <f t="shared" si="5"/>
        <v>112.88</v>
      </c>
      <c r="AP6" s="21">
        <f t="shared" si="5"/>
        <v>94.97</v>
      </c>
      <c r="AQ6" s="21">
        <f t="shared" si="5"/>
        <v>48.2</v>
      </c>
      <c r="AR6" s="21">
        <f t="shared" si="5"/>
        <v>46.91</v>
      </c>
      <c r="AS6" s="21">
        <f t="shared" si="5"/>
        <v>52.27</v>
      </c>
      <c r="AT6" s="20" t="str">
        <f>IF(AT7="","",IF(AT7="-","【-】","【"&amp;SUBSTITUTE(TEXT(AT7,"#,##0.00"),"-","△")&amp;"】"))</f>
        <v>【65.93】</v>
      </c>
      <c r="AU6" s="21">
        <f>IF(AU7="",NA(),AU7)</f>
        <v>-40.619999999999997</v>
      </c>
      <c r="AV6" s="21">
        <f t="shared" ref="AV6:BD6" si="6">IF(AV7="",NA(),AV7)</f>
        <v>-49.07</v>
      </c>
      <c r="AW6" s="21">
        <f t="shared" si="6"/>
        <v>-53.18</v>
      </c>
      <c r="AX6" s="21">
        <f t="shared" si="6"/>
        <v>-58.77</v>
      </c>
      <c r="AY6" s="21">
        <f t="shared" si="6"/>
        <v>-72.69</v>
      </c>
      <c r="AZ6" s="21">
        <f t="shared" si="6"/>
        <v>49.18</v>
      </c>
      <c r="BA6" s="21">
        <f t="shared" si="6"/>
        <v>47.72</v>
      </c>
      <c r="BB6" s="21">
        <f t="shared" si="6"/>
        <v>46.85</v>
      </c>
      <c r="BC6" s="21">
        <f t="shared" si="6"/>
        <v>44.35</v>
      </c>
      <c r="BD6" s="21">
        <f t="shared" si="6"/>
        <v>41.51</v>
      </c>
      <c r="BE6" s="20" t="str">
        <f>IF(BE7="","",IF(BE7="-","【-】","【"&amp;SUBSTITUTE(TEXT(BE7,"#,##0.00"),"-","△")&amp;"】"))</f>
        <v>【44.25】</v>
      </c>
      <c r="BF6" s="21">
        <f>IF(BF7="",NA(),BF7)</f>
        <v>879.3</v>
      </c>
      <c r="BG6" s="21">
        <f t="shared" ref="BG6:BO6" si="7">IF(BG7="",NA(),BG7)</f>
        <v>699.34</v>
      </c>
      <c r="BH6" s="21">
        <f t="shared" si="7"/>
        <v>679.12</v>
      </c>
      <c r="BI6" s="21">
        <f t="shared" si="7"/>
        <v>640.47</v>
      </c>
      <c r="BJ6" s="21">
        <f t="shared" si="7"/>
        <v>545.73</v>
      </c>
      <c r="BK6" s="21">
        <f t="shared" si="7"/>
        <v>1194.1500000000001</v>
      </c>
      <c r="BL6" s="21">
        <f t="shared" si="7"/>
        <v>1206.79</v>
      </c>
      <c r="BM6" s="21">
        <f t="shared" si="7"/>
        <v>1268.6300000000001</v>
      </c>
      <c r="BN6" s="21">
        <f t="shared" si="7"/>
        <v>1283.69</v>
      </c>
      <c r="BO6" s="21">
        <f t="shared" si="7"/>
        <v>1160.22</v>
      </c>
      <c r="BP6" s="20" t="str">
        <f>IF(BP7="","",IF(BP7="-","【-】","【"&amp;SUBSTITUTE(TEXT(BP7,"#,##0.00"),"-","△")&amp;"】"))</f>
        <v>【1,182.11】</v>
      </c>
      <c r="BQ6" s="21">
        <f>IF(BQ7="",NA(),BQ7)</f>
        <v>89.86</v>
      </c>
      <c r="BR6" s="21">
        <f t="shared" ref="BR6:BZ6" si="8">IF(BR7="",NA(),BR7)</f>
        <v>86.36</v>
      </c>
      <c r="BS6" s="21">
        <f t="shared" si="8"/>
        <v>86.18</v>
      </c>
      <c r="BT6" s="21">
        <f t="shared" si="8"/>
        <v>82</v>
      </c>
      <c r="BU6" s="21">
        <f t="shared" si="8"/>
        <v>91.49</v>
      </c>
      <c r="BV6" s="21">
        <f t="shared" si="8"/>
        <v>72.260000000000005</v>
      </c>
      <c r="BW6" s="21">
        <f t="shared" si="8"/>
        <v>71.84</v>
      </c>
      <c r="BX6" s="21">
        <f t="shared" si="8"/>
        <v>82.88</v>
      </c>
      <c r="BY6" s="21">
        <f t="shared" si="8"/>
        <v>82.53</v>
      </c>
      <c r="BZ6" s="21">
        <f t="shared" si="8"/>
        <v>81.81</v>
      </c>
      <c r="CA6" s="20" t="str">
        <f>IF(CA7="","",IF(CA7="-","【-】","【"&amp;SUBSTITUTE(TEXT(CA7,"#,##0.00"),"-","△")&amp;"】"))</f>
        <v>【73.78】</v>
      </c>
      <c r="CB6" s="21">
        <f>IF(CB7="",NA(),CB7)</f>
        <v>215.91</v>
      </c>
      <c r="CC6" s="21">
        <f t="shared" ref="CC6:CK6" si="9">IF(CC7="",NA(),CC7)</f>
        <v>225.32</v>
      </c>
      <c r="CD6" s="21">
        <f t="shared" si="9"/>
        <v>193.91</v>
      </c>
      <c r="CE6" s="21">
        <f t="shared" si="9"/>
        <v>237.58</v>
      </c>
      <c r="CF6" s="21">
        <f t="shared" si="9"/>
        <v>213.31</v>
      </c>
      <c r="CG6" s="21">
        <f t="shared" si="9"/>
        <v>230.02</v>
      </c>
      <c r="CH6" s="21">
        <f t="shared" si="9"/>
        <v>228.47</v>
      </c>
      <c r="CI6" s="21">
        <f t="shared" si="9"/>
        <v>187.76</v>
      </c>
      <c r="CJ6" s="21">
        <f t="shared" si="9"/>
        <v>190.48</v>
      </c>
      <c r="CK6" s="21">
        <f t="shared" si="9"/>
        <v>193.59</v>
      </c>
      <c r="CL6" s="20" t="str">
        <f>IF(CL7="","",IF(CL7="-","【-】","【"&amp;SUBSTITUTE(TEXT(CL7,"#,##0.00"),"-","△")&amp;"】"))</f>
        <v>【220.62】</v>
      </c>
      <c r="CM6" s="21">
        <f>IF(CM7="",NA(),CM7)</f>
        <v>23.55</v>
      </c>
      <c r="CN6" s="21">
        <f t="shared" ref="CN6:CV6" si="10">IF(CN7="",NA(),CN7)</f>
        <v>23.55</v>
      </c>
      <c r="CO6" s="21">
        <f t="shared" si="10"/>
        <v>23.55</v>
      </c>
      <c r="CP6" s="21">
        <f t="shared" si="10"/>
        <v>23.55</v>
      </c>
      <c r="CQ6" s="21">
        <f t="shared" si="10"/>
        <v>22.44</v>
      </c>
      <c r="CR6" s="21">
        <f t="shared" si="10"/>
        <v>42.56</v>
      </c>
      <c r="CS6" s="21">
        <f t="shared" si="10"/>
        <v>42.47</v>
      </c>
      <c r="CT6" s="21">
        <f t="shared" si="10"/>
        <v>45.87</v>
      </c>
      <c r="CU6" s="21">
        <f t="shared" si="10"/>
        <v>44.24</v>
      </c>
      <c r="CV6" s="21">
        <f t="shared" si="10"/>
        <v>45.3</v>
      </c>
      <c r="CW6" s="20" t="str">
        <f>IF(CW7="","",IF(CW7="-","【-】","【"&amp;SUBSTITUTE(TEXT(CW7,"#,##0.00"),"-","△")&amp;"】"))</f>
        <v>【42.22】</v>
      </c>
      <c r="CX6" s="21">
        <f>IF(CX7="",NA(),CX7)</f>
        <v>91.24</v>
      </c>
      <c r="CY6" s="21">
        <f t="shared" ref="CY6:DG6" si="11">IF(CY7="",NA(),CY7)</f>
        <v>92.17</v>
      </c>
      <c r="CZ6" s="21">
        <f t="shared" si="11"/>
        <v>92.13</v>
      </c>
      <c r="DA6" s="21">
        <f t="shared" si="11"/>
        <v>92.41</v>
      </c>
      <c r="DB6" s="21">
        <f t="shared" si="11"/>
        <v>92.98</v>
      </c>
      <c r="DC6" s="21">
        <f t="shared" si="11"/>
        <v>83.32</v>
      </c>
      <c r="DD6" s="21">
        <f t="shared" si="11"/>
        <v>83.75</v>
      </c>
      <c r="DE6" s="21">
        <f t="shared" si="11"/>
        <v>87.65</v>
      </c>
      <c r="DF6" s="21">
        <f t="shared" si="11"/>
        <v>88.15</v>
      </c>
      <c r="DG6" s="21">
        <f t="shared" si="11"/>
        <v>88.37</v>
      </c>
      <c r="DH6" s="20" t="str">
        <f>IF(DH7="","",IF(DH7="-","【-】","【"&amp;SUBSTITUTE(TEXT(DH7,"#,##0.00"),"-","△")&amp;"】"))</f>
        <v>【85.67】</v>
      </c>
      <c r="DI6" s="21">
        <f>IF(DI7="",NA(),DI7)</f>
        <v>29.03</v>
      </c>
      <c r="DJ6" s="21">
        <f t="shared" ref="DJ6:DR6" si="12">IF(DJ7="",NA(),DJ7)</f>
        <v>31.04</v>
      </c>
      <c r="DK6" s="21">
        <f t="shared" si="12"/>
        <v>33.06</v>
      </c>
      <c r="DL6" s="21">
        <f t="shared" si="12"/>
        <v>35.07</v>
      </c>
      <c r="DM6" s="21">
        <f t="shared" si="12"/>
        <v>37.07</v>
      </c>
      <c r="DN6" s="21">
        <f t="shared" si="12"/>
        <v>24.68</v>
      </c>
      <c r="DO6" s="21">
        <f t="shared" si="12"/>
        <v>24.68</v>
      </c>
      <c r="DP6" s="21">
        <f t="shared" si="12"/>
        <v>29.24</v>
      </c>
      <c r="DQ6" s="21">
        <f t="shared" si="12"/>
        <v>31.73</v>
      </c>
      <c r="DR6" s="21">
        <f t="shared" si="12"/>
        <v>32.57</v>
      </c>
      <c r="DS6" s="20" t="str">
        <f>IF(DS7="","",IF(DS7="-","【-】","【"&amp;SUBSTITUTE(TEXT(DS7,"#,##0.00"),"-","△")&amp;"】"))</f>
        <v>【28.00】</v>
      </c>
      <c r="DT6" s="20">
        <f>IF(DT7="",NA(),DT7)</f>
        <v>0</v>
      </c>
      <c r="DU6" s="20">
        <f t="shared" ref="DU6:EC6" si="13">IF(DU7="",NA(),DU7)</f>
        <v>0</v>
      </c>
      <c r="DV6" s="20">
        <f t="shared" si="13"/>
        <v>0</v>
      </c>
      <c r="DW6" s="20">
        <f t="shared" si="13"/>
        <v>0</v>
      </c>
      <c r="DX6" s="20">
        <f t="shared" si="13"/>
        <v>0</v>
      </c>
      <c r="DY6" s="21">
        <f t="shared" si="13"/>
        <v>0.01</v>
      </c>
      <c r="DZ6" s="21">
        <f t="shared" si="13"/>
        <v>8.6199999999999992</v>
      </c>
      <c r="EA6" s="20">
        <f t="shared" si="13"/>
        <v>0</v>
      </c>
      <c r="EB6" s="20">
        <f t="shared" si="13"/>
        <v>0</v>
      </c>
      <c r="EC6" s="21">
        <f t="shared" si="13"/>
        <v>0.04</v>
      </c>
      <c r="ED6" s="20" t="str">
        <f>IF(ED7="","",IF(ED7="-","【-】","【"&amp;SUBSTITUTE(TEXT(ED7,"#,##0.00"),"-","△")&amp;"】"))</f>
        <v>【0.03】</v>
      </c>
      <c r="EE6" s="20">
        <f>IF(EE7="",NA(),EE7)</f>
        <v>0</v>
      </c>
      <c r="EF6" s="20">
        <f t="shared" ref="EF6:EN6" si="14">IF(EF7="",NA(),EF7)</f>
        <v>0</v>
      </c>
      <c r="EG6" s="20">
        <f t="shared" si="14"/>
        <v>0</v>
      </c>
      <c r="EH6" s="20">
        <f t="shared" si="14"/>
        <v>0</v>
      </c>
      <c r="EI6" s="21">
        <f t="shared" si="14"/>
        <v>0.31</v>
      </c>
      <c r="EJ6" s="21">
        <f t="shared" si="14"/>
        <v>0.13</v>
      </c>
      <c r="EK6" s="21">
        <f t="shared" si="14"/>
        <v>0.36</v>
      </c>
      <c r="EL6" s="21">
        <f t="shared" si="14"/>
        <v>0.06</v>
      </c>
      <c r="EM6" s="21">
        <f t="shared" si="14"/>
        <v>0.27</v>
      </c>
      <c r="EN6" s="21">
        <f t="shared" si="14"/>
        <v>0.22</v>
      </c>
      <c r="EO6" s="20" t="str">
        <f>IF(EO7="","",IF(EO7="-","【-】","【"&amp;SUBSTITUTE(TEXT(EO7,"#,##0.00"),"-","△")&amp;"】"))</f>
        <v>【0.13】</v>
      </c>
    </row>
    <row r="7" spans="1:148" s="22" customFormat="1" x14ac:dyDescent="0.15">
      <c r="A7" s="14"/>
      <c r="B7" s="23">
        <v>2022</v>
      </c>
      <c r="C7" s="23">
        <v>162108</v>
      </c>
      <c r="D7" s="23">
        <v>46</v>
      </c>
      <c r="E7" s="23">
        <v>17</v>
      </c>
      <c r="F7" s="23">
        <v>4</v>
      </c>
      <c r="G7" s="23">
        <v>0</v>
      </c>
      <c r="H7" s="23" t="s">
        <v>96</v>
      </c>
      <c r="I7" s="23" t="s">
        <v>97</v>
      </c>
      <c r="J7" s="23" t="s">
        <v>98</v>
      </c>
      <c r="K7" s="23" t="s">
        <v>99</v>
      </c>
      <c r="L7" s="23" t="s">
        <v>100</v>
      </c>
      <c r="M7" s="23" t="s">
        <v>101</v>
      </c>
      <c r="N7" s="24" t="s">
        <v>102</v>
      </c>
      <c r="O7" s="24">
        <v>63.61</v>
      </c>
      <c r="P7" s="24">
        <v>56.4</v>
      </c>
      <c r="Q7" s="24">
        <v>79.95</v>
      </c>
      <c r="R7" s="24">
        <v>3960</v>
      </c>
      <c r="S7" s="24">
        <v>47778</v>
      </c>
      <c r="T7" s="24">
        <v>668.64</v>
      </c>
      <c r="U7" s="24">
        <v>71.459999999999994</v>
      </c>
      <c r="V7" s="24">
        <v>26742</v>
      </c>
      <c r="W7" s="24">
        <v>10.57</v>
      </c>
      <c r="X7" s="24">
        <v>2529.9899999999998</v>
      </c>
      <c r="Y7" s="24">
        <v>101.53</v>
      </c>
      <c r="Z7" s="24">
        <v>102.9</v>
      </c>
      <c r="AA7" s="24">
        <v>103.88</v>
      </c>
      <c r="AB7" s="24">
        <v>102.33</v>
      </c>
      <c r="AC7" s="24">
        <v>101.08</v>
      </c>
      <c r="AD7" s="24">
        <v>101.72</v>
      </c>
      <c r="AE7" s="24">
        <v>102.73</v>
      </c>
      <c r="AF7" s="24">
        <v>102.7</v>
      </c>
      <c r="AG7" s="24">
        <v>104.11</v>
      </c>
      <c r="AH7" s="24">
        <v>101.98</v>
      </c>
      <c r="AI7" s="24">
        <v>104.54</v>
      </c>
      <c r="AJ7" s="24">
        <v>34.229999999999997</v>
      </c>
      <c r="AK7" s="24">
        <v>26.11</v>
      </c>
      <c r="AL7" s="24">
        <v>17.89</v>
      </c>
      <c r="AM7" s="24">
        <v>10.050000000000001</v>
      </c>
      <c r="AN7" s="24">
        <v>7.26</v>
      </c>
      <c r="AO7" s="24">
        <v>112.88</v>
      </c>
      <c r="AP7" s="24">
        <v>94.97</v>
      </c>
      <c r="AQ7" s="24">
        <v>48.2</v>
      </c>
      <c r="AR7" s="24">
        <v>46.91</v>
      </c>
      <c r="AS7" s="24">
        <v>52.27</v>
      </c>
      <c r="AT7" s="24">
        <v>65.930000000000007</v>
      </c>
      <c r="AU7" s="24">
        <v>-40.619999999999997</v>
      </c>
      <c r="AV7" s="24">
        <v>-49.07</v>
      </c>
      <c r="AW7" s="24">
        <v>-53.18</v>
      </c>
      <c r="AX7" s="24">
        <v>-58.77</v>
      </c>
      <c r="AY7" s="24">
        <v>-72.69</v>
      </c>
      <c r="AZ7" s="24">
        <v>49.18</v>
      </c>
      <c r="BA7" s="24">
        <v>47.72</v>
      </c>
      <c r="BB7" s="24">
        <v>46.85</v>
      </c>
      <c r="BC7" s="24">
        <v>44.35</v>
      </c>
      <c r="BD7" s="24">
        <v>41.51</v>
      </c>
      <c r="BE7" s="24">
        <v>44.25</v>
      </c>
      <c r="BF7" s="24">
        <v>879.3</v>
      </c>
      <c r="BG7" s="24">
        <v>699.34</v>
      </c>
      <c r="BH7" s="24">
        <v>679.12</v>
      </c>
      <c r="BI7" s="24">
        <v>640.47</v>
      </c>
      <c r="BJ7" s="24">
        <v>545.73</v>
      </c>
      <c r="BK7" s="24">
        <v>1194.1500000000001</v>
      </c>
      <c r="BL7" s="24">
        <v>1206.79</v>
      </c>
      <c r="BM7" s="24">
        <v>1268.6300000000001</v>
      </c>
      <c r="BN7" s="24">
        <v>1283.69</v>
      </c>
      <c r="BO7" s="24">
        <v>1160.22</v>
      </c>
      <c r="BP7" s="24">
        <v>1182.1099999999999</v>
      </c>
      <c r="BQ7" s="24">
        <v>89.86</v>
      </c>
      <c r="BR7" s="24">
        <v>86.36</v>
      </c>
      <c r="BS7" s="24">
        <v>86.18</v>
      </c>
      <c r="BT7" s="24">
        <v>82</v>
      </c>
      <c r="BU7" s="24">
        <v>91.49</v>
      </c>
      <c r="BV7" s="24">
        <v>72.260000000000005</v>
      </c>
      <c r="BW7" s="24">
        <v>71.84</v>
      </c>
      <c r="BX7" s="24">
        <v>82.88</v>
      </c>
      <c r="BY7" s="24">
        <v>82.53</v>
      </c>
      <c r="BZ7" s="24">
        <v>81.81</v>
      </c>
      <c r="CA7" s="24">
        <v>73.78</v>
      </c>
      <c r="CB7" s="24">
        <v>215.91</v>
      </c>
      <c r="CC7" s="24">
        <v>225.32</v>
      </c>
      <c r="CD7" s="24">
        <v>193.91</v>
      </c>
      <c r="CE7" s="24">
        <v>237.58</v>
      </c>
      <c r="CF7" s="24">
        <v>213.31</v>
      </c>
      <c r="CG7" s="24">
        <v>230.02</v>
      </c>
      <c r="CH7" s="24">
        <v>228.47</v>
      </c>
      <c r="CI7" s="24">
        <v>187.76</v>
      </c>
      <c r="CJ7" s="24">
        <v>190.48</v>
      </c>
      <c r="CK7" s="24">
        <v>193.59</v>
      </c>
      <c r="CL7" s="24">
        <v>220.62</v>
      </c>
      <c r="CM7" s="24">
        <v>23.55</v>
      </c>
      <c r="CN7" s="24">
        <v>23.55</v>
      </c>
      <c r="CO7" s="24">
        <v>23.55</v>
      </c>
      <c r="CP7" s="24">
        <v>23.55</v>
      </c>
      <c r="CQ7" s="24">
        <v>22.44</v>
      </c>
      <c r="CR7" s="24">
        <v>42.56</v>
      </c>
      <c r="CS7" s="24">
        <v>42.47</v>
      </c>
      <c r="CT7" s="24">
        <v>45.87</v>
      </c>
      <c r="CU7" s="24">
        <v>44.24</v>
      </c>
      <c r="CV7" s="24">
        <v>45.3</v>
      </c>
      <c r="CW7" s="24">
        <v>42.22</v>
      </c>
      <c r="CX7" s="24">
        <v>91.24</v>
      </c>
      <c r="CY7" s="24">
        <v>92.17</v>
      </c>
      <c r="CZ7" s="24">
        <v>92.13</v>
      </c>
      <c r="DA7" s="24">
        <v>92.41</v>
      </c>
      <c r="DB7" s="24">
        <v>92.98</v>
      </c>
      <c r="DC7" s="24">
        <v>83.32</v>
      </c>
      <c r="DD7" s="24">
        <v>83.75</v>
      </c>
      <c r="DE7" s="24">
        <v>87.65</v>
      </c>
      <c r="DF7" s="24">
        <v>88.15</v>
      </c>
      <c r="DG7" s="24">
        <v>88.37</v>
      </c>
      <c r="DH7" s="24">
        <v>85.67</v>
      </c>
      <c r="DI7" s="24">
        <v>29.03</v>
      </c>
      <c r="DJ7" s="24">
        <v>31.04</v>
      </c>
      <c r="DK7" s="24">
        <v>33.06</v>
      </c>
      <c r="DL7" s="24">
        <v>35.07</v>
      </c>
      <c r="DM7" s="24">
        <v>37.07</v>
      </c>
      <c r="DN7" s="24">
        <v>24.68</v>
      </c>
      <c r="DO7" s="24">
        <v>24.68</v>
      </c>
      <c r="DP7" s="24">
        <v>29.24</v>
      </c>
      <c r="DQ7" s="24">
        <v>31.73</v>
      </c>
      <c r="DR7" s="24">
        <v>32.57</v>
      </c>
      <c r="DS7" s="24">
        <v>28</v>
      </c>
      <c r="DT7" s="24">
        <v>0</v>
      </c>
      <c r="DU7" s="24">
        <v>0</v>
      </c>
      <c r="DV7" s="24">
        <v>0</v>
      </c>
      <c r="DW7" s="24">
        <v>0</v>
      </c>
      <c r="DX7" s="24">
        <v>0</v>
      </c>
      <c r="DY7" s="24">
        <v>0.01</v>
      </c>
      <c r="DZ7" s="24">
        <v>8.6199999999999992</v>
      </c>
      <c r="EA7" s="24">
        <v>0</v>
      </c>
      <c r="EB7" s="24">
        <v>0</v>
      </c>
      <c r="EC7" s="24">
        <v>0.04</v>
      </c>
      <c r="ED7" s="24">
        <v>0.03</v>
      </c>
      <c r="EE7" s="24">
        <v>0</v>
      </c>
      <c r="EF7" s="24">
        <v>0</v>
      </c>
      <c r="EG7" s="24">
        <v>0</v>
      </c>
      <c r="EH7" s="24">
        <v>0</v>
      </c>
      <c r="EI7" s="24">
        <v>0.31</v>
      </c>
      <c r="EJ7" s="24">
        <v>0.13</v>
      </c>
      <c r="EK7" s="24">
        <v>0.36</v>
      </c>
      <c r="EL7" s="24">
        <v>0.06</v>
      </c>
      <c r="EM7" s="24">
        <v>0.27</v>
      </c>
      <c r="EN7" s="24">
        <v>0.22</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Takehara　Kyoko</cp:lastModifiedBy>
  <cp:lastPrinted>2024-01-26T02:03:33Z</cp:lastPrinted>
  <dcterms:created xsi:type="dcterms:W3CDTF">2023-12-12T00:55:22Z</dcterms:created>
  <dcterms:modified xsi:type="dcterms:W3CDTF">2024-01-26T02:03:58Z</dcterms:modified>
  <cp:category/>
</cp:coreProperties>
</file>