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A83DCE2C-BA90-4766-96C2-132D75E9D769}" xr6:coauthVersionLast="36" xr6:coauthVersionMax="36" xr10:uidLastSave="{00000000-0000-0000-0000-000000000000}"/>
  <workbookProtection workbookAlgorithmName="SHA-512" workbookHashValue="/FOs+OMOw/gckxDA3LJPlrVvNJcDB0Sy1ihEPqy2IrnaVfsHL4duf/r+JfNDSbjr4iJ26Yd8OxV1eeRwXIVveg==" workbookSaltValue="fFX3BexVxvA1KzYtR4u57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P10" i="4"/>
  <c r="B10" i="4"/>
  <c r="BB8" i="4"/>
  <c r="AT8" i="4"/>
  <c r="AD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<sst xmlns="http://schemas.openxmlformats.org/spreadsheetml/2006/main" count="253" uniqueCount="116">
  <si>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</si>
  <si>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</si>
  <si>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</si>
  <si>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</si>
  <si>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</si>
  <si>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</si>
  <si>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</si>
  <si>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</si>
  <si>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</si>
  <si>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</si>
  <si>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</si>
  <si>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</si>
  <si>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</si>
  <si>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</si>
  <si>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</si>
  <si>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</si>
  <si>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</si>
  <si>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</si>
  <si>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</si>
  <si>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</si>
  <si>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</si>
  <si>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</si>
  <si>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</si>
  <si>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</si>
  <si>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</si>
  <si>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</si>
  <si>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</si>
  <si>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</si>
  <si>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</si>
  <si>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</si>
  <si>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</si>
  <si>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</si>
  <si>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</si>
  <si>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</si>
  <si>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</si>
  <si>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</si>
  <si>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</si>
  <si>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</si>
  <si>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</si>
  <si>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</si>
  <si>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</si>
  <si>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</si>
  <si>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</si>
  <si>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</si>
  <si>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</si>
  <si>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</si>
  <si>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</si>
  <si>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</si>
  <si>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</si>
  <si>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</si>
  <si>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</si>
  <si>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</si>
  <si>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</si>
  <si>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</si>
  <si>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</si>
  <si>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</si>
  <si>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</si>
  <si>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</si>
  <si>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</si>
  <si>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</si>
  <si>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</si>
  <si>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</si>
  <si>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</si>
  <si>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</si>
  <si>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</si>
  <si>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</si>
  <si>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</si>
  <si>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</si>
  <si>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</si>
  <si>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</si>
  <si>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</si>
  <si>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</si>
  <si>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</si>
  <si>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</si>
  <si>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</si>
  <si>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</si>
  <si>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</si>
  <si>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</si>
  <si>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</si>
  <si>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</si>
  <si>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</si>
  <si>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</si>
  <si>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</si>
  <si>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</si>
  <si>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</si>
  <si>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</si>
  <si>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</si>
  <si>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</si>
  <si>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</si>
  <si>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</si>
  <si>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</si>
  <si>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</si>
  <si>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</si>
  <si>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</si>
  <si>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</si>
  <si>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</si>
  <si>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</si>
  <si>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</si>
  <si>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</si>
  <si>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</si>
  <si>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</si>
  <si>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</si>
  <si>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</si>
  <si>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</si>
  <si>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</si>
  <si>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</si>
  <si>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</si>
  <si>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</si>
  <si>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</si>
  <si>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</si>
  <si>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</si>
  <si>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</si>
  <si>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</si>
  <si>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</si>
  <si>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①経常収支比率については、使用料、一般会計繰入金等の経常収益の減少により昨年と比べて減少した。類似団体より低い数値となっており、毎年経常損失を計上している。
②累積欠損金比率については、下水道使用料の減額により昨年と比べて増加しており、累積欠損金を継続して計上している。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③流動比率については、前年度に引き続きマイナスとなり、年々増大している。また、下水道会計全体についても38.2％と低く、短期的な債務に対する支払能力の低さが課題である。
④企業債残高対事業規模比率については、管路等の整備がほぼ完了し、企業債（借金）の償還ピークが過ぎたが、事業費に占める企業債の償還金が依然として高い値となっている。引き続き効率的な管理運営、予算配分の適正化に努める。
⑤経費回収率については、下水道使用料の減額により、前年度に比べて減少している。
⑥汚水処理原価については、下水道使用料の減額により、前年度に比べて高くなっている。
⑧水洗化率については、処理区域内人口が小規模のため、類似団体よりも高い数値を示している。
（下水道会計全体での数値は、以下〔全体総括〕を参照のこと。）</t>
    <rPh sb="1" eb="3">
      <t>ケイジョウ</t>
    </rPh>
    <rPh sb="3" eb="5">
      <t>シュウシ</t>
    </rPh>
    <rPh sb="5" eb="7">
      <t>ヒリツ</t>
    </rPh>
    <rPh sb="13" eb="16">
      <t>シヨウリョウ</t>
    </rPh>
    <rPh sb="17" eb="19">
      <t>イッパン</t>
    </rPh>
    <rPh sb="19" eb="21">
      <t>カイケイ</t>
    </rPh>
    <rPh sb="21" eb="23">
      <t>クリイレ</t>
    </rPh>
    <rPh sb="23" eb="24">
      <t>キン</t>
    </rPh>
    <rPh sb="24" eb="25">
      <t>トウ</t>
    </rPh>
    <rPh sb="26" eb="28">
      <t>ケイジョウ</t>
    </rPh>
    <rPh sb="28" eb="30">
      <t>シュウエキ</t>
    </rPh>
    <rPh sb="31" eb="33">
      <t>ゲンショウ</t>
    </rPh>
    <rPh sb="36" eb="38">
      <t>サクネン</t>
    </rPh>
    <rPh sb="39" eb="40">
      <t>クラ</t>
    </rPh>
    <rPh sb="42" eb="44">
      <t>ゲンショウ</t>
    </rPh>
    <rPh sb="47" eb="49">
      <t>ルイジ</t>
    </rPh>
    <rPh sb="49" eb="51">
      <t>ダンタイ</t>
    </rPh>
    <rPh sb="53" eb="54">
      <t>ヒク</t>
    </rPh>
    <rPh sb="55" eb="57">
      <t>スウチ</t>
    </rPh>
    <rPh sb="64" eb="66">
      <t>マイトシ</t>
    </rPh>
    <rPh sb="66" eb="68">
      <t>ケイジョウ</t>
    </rPh>
    <rPh sb="68" eb="70">
      <t>ソンシツ</t>
    </rPh>
    <rPh sb="71" eb="73">
      <t>ケイジョウ</t>
    </rPh>
    <rPh sb="80" eb="82">
      <t>ルイセキ</t>
    </rPh>
    <rPh sb="82" eb="84">
      <t>ケッソン</t>
    </rPh>
    <rPh sb="84" eb="85">
      <t>キン</t>
    </rPh>
    <rPh sb="85" eb="87">
      <t>ヒリツ</t>
    </rPh>
    <rPh sb="93" eb="96">
      <t>ゲスイドウ</t>
    </rPh>
    <rPh sb="96" eb="99">
      <t>シヨウリョウ</t>
    </rPh>
    <rPh sb="100" eb="102">
      <t>ゲンガク</t>
    </rPh>
    <rPh sb="105" eb="107">
      <t>サクネン</t>
    </rPh>
    <rPh sb="108" eb="109">
      <t>クラ</t>
    </rPh>
    <rPh sb="111" eb="113">
      <t>ゾウカ</t>
    </rPh>
    <rPh sb="118" eb="120">
      <t>ルイセキ</t>
    </rPh>
    <rPh sb="120" eb="122">
      <t>ケッソン</t>
    </rPh>
    <rPh sb="122" eb="123">
      <t>キン</t>
    </rPh>
    <rPh sb="124" eb="126">
      <t>ケイゾク</t>
    </rPh>
    <rPh sb="128" eb="130">
      <t>ケイジョウ</t>
    </rPh>
    <rPh sb="137" eb="139">
      <t>トウシ</t>
    </rPh>
    <rPh sb="142" eb="144">
      <t>フクスウ</t>
    </rPh>
    <rPh sb="144" eb="146">
      <t>ジギョウ</t>
    </rPh>
    <rPh sb="147" eb="149">
      <t>カイケイ</t>
    </rPh>
    <rPh sb="150" eb="152">
      <t>ケイリ</t>
    </rPh>
    <rPh sb="153" eb="155">
      <t>イッタイ</t>
    </rPh>
    <rPh sb="158" eb="159">
      <t>オコナ</t>
    </rPh>
    <rPh sb="164" eb="167">
      <t>ゲスイドウ</t>
    </rPh>
    <rPh sb="167" eb="169">
      <t>カイケイ</t>
    </rPh>
    <rPh sb="169" eb="171">
      <t>ゼンタイ</t>
    </rPh>
    <rPh sb="177" eb="178">
      <t>ト</t>
    </rPh>
    <rPh sb="183" eb="185">
      <t>ヘイセイ</t>
    </rPh>
    <rPh sb="187" eb="188">
      <t>ネン</t>
    </rPh>
    <rPh sb="189" eb="190">
      <t>ガツ</t>
    </rPh>
    <rPh sb="190" eb="192">
      <t>シヨウ</t>
    </rPh>
    <rPh sb="192" eb="193">
      <t>ブン</t>
    </rPh>
    <rPh sb="195" eb="198">
      <t>シヨウリョウ</t>
    </rPh>
    <rPh sb="199" eb="201">
      <t>カイテイ</t>
    </rPh>
    <rPh sb="202" eb="204">
      <t>イッパン</t>
    </rPh>
    <rPh sb="204" eb="206">
      <t>カイケイ</t>
    </rPh>
    <rPh sb="209" eb="211">
      <t>クリイレ</t>
    </rPh>
    <rPh sb="212" eb="214">
      <t>ミナオ</t>
    </rPh>
    <rPh sb="216" eb="217">
      <t>ク</t>
    </rPh>
    <rPh sb="218" eb="219">
      <t>ア</t>
    </rPh>
    <rPh sb="222" eb="223">
      <t>オコナ</t>
    </rPh>
    <rPh sb="227" eb="230">
      <t>ゲスイドウ</t>
    </rPh>
    <rPh sb="230" eb="232">
      <t>カイケイ</t>
    </rPh>
    <rPh sb="232" eb="234">
      <t>ゼンタイ</t>
    </rPh>
    <rPh sb="236" eb="238">
      <t>スウチ</t>
    </rPh>
    <rPh sb="240" eb="242">
      <t>イカ</t>
    </rPh>
    <rPh sb="242" eb="251">
      <t>（ゼンタイソウカツ）ヲサンショウ</t>
    </rPh>
    <rPh sb="258" eb="260">
      <t>リュウドウ</t>
    </rPh>
    <rPh sb="260" eb="262">
      <t>ヒリツ</t>
    </rPh>
    <rPh sb="268" eb="271">
      <t>ゼンネンド</t>
    </rPh>
    <rPh sb="272" eb="273">
      <t>ヒ</t>
    </rPh>
    <rPh sb="274" eb="275">
      <t>ツヅ</t>
    </rPh>
    <rPh sb="284" eb="286">
      <t>ネンネン</t>
    </rPh>
    <rPh sb="286" eb="288">
      <t>ゾウダイ</t>
    </rPh>
    <rPh sb="296" eb="299">
      <t>ゲスイドウ</t>
    </rPh>
    <rPh sb="299" eb="301">
      <t>カイケイ</t>
    </rPh>
    <rPh sb="301" eb="303">
      <t>ゼンタイ</t>
    </rPh>
    <rPh sb="314" eb="315">
      <t>ヒク</t>
    </rPh>
    <rPh sb="317" eb="320">
      <t>タンキテキ</t>
    </rPh>
    <rPh sb="321" eb="323">
      <t>サイム</t>
    </rPh>
    <rPh sb="324" eb="325">
      <t>タイ</t>
    </rPh>
    <rPh sb="327" eb="329">
      <t>シハライ</t>
    </rPh>
    <rPh sb="329" eb="331">
      <t>ノウリョク</t>
    </rPh>
    <rPh sb="332" eb="333">
      <t>ヒク</t>
    </rPh>
    <rPh sb="335" eb="337">
      <t>カダイ</t>
    </rPh>
    <rPh sb="343" eb="345">
      <t>キギョウ</t>
    </rPh>
    <rPh sb="345" eb="346">
      <t>サイ</t>
    </rPh>
    <rPh sb="346" eb="348">
      <t>ザンダカ</t>
    </rPh>
    <rPh sb="348" eb="349">
      <t>タイ</t>
    </rPh>
    <rPh sb="349" eb="351">
      <t>ジギョウ</t>
    </rPh>
    <rPh sb="351" eb="353">
      <t>キボ</t>
    </rPh>
    <rPh sb="353" eb="355">
      <t>ヒリツ</t>
    </rPh>
    <rPh sb="361" eb="364">
      <t>カンロトウ</t>
    </rPh>
    <rPh sb="365" eb="367">
      <t>セイビ</t>
    </rPh>
    <rPh sb="370" eb="372">
      <t>カンリョウ</t>
    </rPh>
    <rPh sb="374" eb="376">
      <t>キギョウ</t>
    </rPh>
    <rPh sb="376" eb="377">
      <t>サイ</t>
    </rPh>
    <rPh sb="378" eb="380">
      <t>シャッキン</t>
    </rPh>
    <rPh sb="382" eb="384">
      <t>ショウカン</t>
    </rPh>
    <rPh sb="388" eb="389">
      <t>ス</t>
    </rPh>
    <rPh sb="393" eb="396">
      <t>ジギョウヒ</t>
    </rPh>
    <rPh sb="397" eb="398">
      <t>シ</t>
    </rPh>
    <rPh sb="400" eb="402">
      <t>キギョウ</t>
    </rPh>
    <rPh sb="402" eb="403">
      <t>サイ</t>
    </rPh>
    <rPh sb="404" eb="406">
      <t>ショウカン</t>
    </rPh>
    <rPh sb="406" eb="407">
      <t>キン</t>
    </rPh>
    <rPh sb="408" eb="410">
      <t>イゼン</t>
    </rPh>
    <rPh sb="413" eb="414">
      <t>タカ</t>
    </rPh>
    <rPh sb="415" eb="416">
      <t>アタイ</t>
    </rPh>
    <rPh sb="423" eb="424">
      <t>ヒ</t>
    </rPh>
    <rPh sb="425" eb="426">
      <t>ツヅ</t>
    </rPh>
    <rPh sb="427" eb="430">
      <t>コウリツテキ</t>
    </rPh>
    <rPh sb="431" eb="433">
      <t>カンリ</t>
    </rPh>
    <rPh sb="433" eb="435">
      <t>ウンエイ</t>
    </rPh>
    <rPh sb="436" eb="438">
      <t>ヨサン</t>
    </rPh>
    <rPh sb="438" eb="440">
      <t>ハイブン</t>
    </rPh>
    <rPh sb="441" eb="444">
      <t>テキセイカ</t>
    </rPh>
    <rPh sb="445" eb="446">
      <t>ツト</t>
    </rPh>
    <rPh sb="451" eb="453">
      <t>ケイヒ</t>
    </rPh>
    <rPh sb="453" eb="455">
      <t>カイシュウ</t>
    </rPh>
    <rPh sb="455" eb="456">
      <t>リツ</t>
    </rPh>
    <rPh sb="462" eb="465">
      <t>ゲスイドウ</t>
    </rPh>
    <rPh sb="465" eb="468">
      <t>シヨウリョウ</t>
    </rPh>
    <rPh sb="469" eb="471">
      <t>ゲンガク</t>
    </rPh>
    <rPh sb="475" eb="478">
      <t>ゼンネンド</t>
    </rPh>
    <rPh sb="479" eb="480">
      <t>クラ</t>
    </rPh>
    <rPh sb="482" eb="484">
      <t>ゲンショウ</t>
    </rPh>
    <rPh sb="491" eb="497">
      <t>オスイショリゲンカ</t>
    </rPh>
    <rPh sb="503" eb="506">
      <t>ゲスイドウ</t>
    </rPh>
    <rPh sb="506" eb="509">
      <t>シヨウリョウ</t>
    </rPh>
    <rPh sb="510" eb="512">
      <t>ゲンガク</t>
    </rPh>
    <rPh sb="516" eb="519">
      <t>ゼンネンド</t>
    </rPh>
    <rPh sb="520" eb="521">
      <t>クラ</t>
    </rPh>
    <rPh sb="533" eb="536">
      <t>スイセンカ</t>
    </rPh>
    <rPh sb="536" eb="537">
      <t>リツ</t>
    </rPh>
    <rPh sb="543" eb="545">
      <t>ショリ</t>
    </rPh>
    <rPh sb="545" eb="547">
      <t>クイキ</t>
    </rPh>
    <rPh sb="547" eb="548">
      <t>ナイ</t>
    </rPh>
    <rPh sb="548" eb="550">
      <t>ジンコウ</t>
    </rPh>
    <rPh sb="551" eb="554">
      <t>ショウキボ</t>
    </rPh>
    <rPh sb="558" eb="560">
      <t>ルイジ</t>
    </rPh>
    <rPh sb="560" eb="562">
      <t>ダンタイ</t>
    </rPh>
    <rPh sb="565" eb="566">
      <t>タカ</t>
    </rPh>
    <rPh sb="567" eb="569">
      <t>スウチ</t>
    </rPh>
    <rPh sb="570" eb="571">
      <t>シメ</t>
    </rPh>
    <rPh sb="578" eb="585">
      <t>ゲスイドウカイケイゼンタイ</t>
    </rPh>
    <rPh sb="587" eb="589">
      <t>スウチ</t>
    </rPh>
    <rPh sb="591" eb="602">
      <t>イカ（ゼンタイソウカツ）ヲサンショウ</t>
    </rPh>
    <phoneticPr fontId="4"/>
  </si>
  <si>
    <t>　当市における特定生活排水施設事業は平成19年から建設着手している。法定耐用年数を経過した排水処理施設等はない。
①有形固定資産減価償却率は上昇傾向にあり、類似団体平均値を大きく上回っている。
（下水道会計全体での数値は、以下〔全体総括〕を参照のこと。）</t>
    <rPh sb="1" eb="3">
      <t>トウシ</t>
    </rPh>
    <rPh sb="7" eb="9">
      <t>トクテイ</t>
    </rPh>
    <rPh sb="9" eb="11">
      <t>セイカツ</t>
    </rPh>
    <rPh sb="11" eb="13">
      <t>ハイスイ</t>
    </rPh>
    <rPh sb="13" eb="15">
      <t>シセツ</t>
    </rPh>
    <rPh sb="15" eb="17">
      <t>ジギョウ</t>
    </rPh>
    <rPh sb="18" eb="20">
      <t>ヘイセイ</t>
    </rPh>
    <rPh sb="22" eb="23">
      <t>ネン</t>
    </rPh>
    <rPh sb="25" eb="27">
      <t>ケンセツ</t>
    </rPh>
    <rPh sb="27" eb="29">
      <t>チャクシュ</t>
    </rPh>
    <rPh sb="34" eb="40">
      <t>ホウテイタイヨウネンスウ</t>
    </rPh>
    <rPh sb="41" eb="43">
      <t>ケイカ</t>
    </rPh>
    <rPh sb="58" eb="69">
      <t>ユウケイコテイシサンゲンカショウキャクリツ</t>
    </rPh>
    <rPh sb="70" eb="72">
      <t>ジョウショウ</t>
    </rPh>
    <rPh sb="72" eb="74">
      <t>ケイコウ</t>
    </rPh>
    <rPh sb="78" eb="85">
      <t>ルイジダンタイヘイキンチ</t>
    </rPh>
    <rPh sb="86" eb="87">
      <t>オオ</t>
    </rPh>
    <rPh sb="89" eb="91">
      <t>ウワマワ</t>
    </rPh>
    <rPh sb="111" eb="122">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</si>
</sst>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0-4EA1-9980-5AB21738D7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B0-4EA1-9980-5AB21738D7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48.28</c:v>
                </c:pt>
                <c:pt idx="1">
                  <c:v>44.83</c:v>
                </c:pt>
                <c:pt idx="2">
                  <c:v>48.28</c:v>
                </c:pt>
                <c:pt idx="3">
                  <c:v>44.83</c:v>
                </c:pt>
                <c:pt idx="4">
                  <c:v>44.83</c:v>
                </c:pt>
              </c:numCache>
            </c:numRef>
          </c:val>
          <c:extLst>
            <c:ext xmlns:c16="http://schemas.microsoft.com/office/drawing/2014/chart" uri="{C3380CC4-5D6E-409C-BE32-E72D297353CC}">
              <c16:uniqueId val="{00000000-B400-4AAD-814B-85E5775D13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B400-4AAD-814B-85E5775D13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96.25</c:v>
                </c:pt>
                <c:pt idx="1">
                  <c:v>96</c:v>
                </c:pt>
                <c:pt idx="2">
                  <c:v>95.95</c:v>
                </c:pt>
                <c:pt idx="3">
                  <c:v>95.95</c:v>
                </c:pt>
                <c:pt idx="4">
                  <c:v>100</c:v>
                </c:pt>
              </c:numCache>
            </c:numRef>
          </c:val>
          <c:extLst>
            <c:ext xmlns:c16="http://schemas.microsoft.com/office/drawing/2014/chart" uri="{C3380CC4-5D6E-409C-BE32-E72D297353CC}">
              <c16:uniqueId val="{00000000-5FC2-45E5-B04C-5585F9FABC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5FC2-45E5-B04C-5585F9FABC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62.45</c:v>
                </c:pt>
                <c:pt idx="1">
                  <c:v>62.94</c:v>
                </c:pt>
                <c:pt idx="2">
                  <c:v>64.180000000000007</c:v>
                </c:pt>
                <c:pt idx="3">
                  <c:v>88.93</c:v>
                </c:pt>
                <c:pt idx="4">
                  <c:v>47.46</c:v>
                </c:pt>
              </c:numCache>
            </c:numRef>
          </c:val>
          <c:extLst>
            <c:ext xmlns:c16="http://schemas.microsoft.com/office/drawing/2014/chart" uri="{C3380CC4-5D6E-409C-BE32-E72D297353CC}">
              <c16:uniqueId val="{00000000-BC27-4415-B9B0-CD5A0CFAC0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BC27-4415-B9B0-CD5A0CFAC0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32.520000000000003</c:v>
                </c:pt>
                <c:pt idx="1">
                  <c:v>35.799999999999997</c:v>
                </c:pt>
                <c:pt idx="2">
                  <c:v>39.08</c:v>
                </c:pt>
                <c:pt idx="3">
                  <c:v>42.36</c:v>
                </c:pt>
                <c:pt idx="4">
                  <c:v>45.64</c:v>
                </c:pt>
              </c:numCache>
            </c:numRef>
          </c:val>
          <c:extLst>
            <c:ext xmlns:c16="http://schemas.microsoft.com/office/drawing/2014/chart" uri="{C3380CC4-5D6E-409C-BE32-E72D297353CC}">
              <c16:uniqueId val="{00000000-CC59-46F1-A675-895E495DE0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CC59-46F1-A675-895E495DE0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5C-47F3-BBB4-A2EEFA9350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5C-47F3-BBB4-A2EEFA9350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1383.97</c:v>
                </c:pt>
                <c:pt idx="1">
                  <c:v>1609.91</c:v>
                </c:pt>
                <c:pt idx="2">
                  <c:v>2093.56</c:v>
                </c:pt>
                <c:pt idx="3">
                  <c:v>1794.11</c:v>
                </c:pt>
                <c:pt idx="4">
                  <c:v>2064.63</c:v>
                </c:pt>
              </c:numCache>
            </c:numRef>
          </c:val>
          <c:extLst>
            <c:ext xmlns:c16="http://schemas.microsoft.com/office/drawing/2014/chart" uri="{C3380CC4-5D6E-409C-BE32-E72D297353CC}">
              <c16:uniqueId val="{00000000-7592-4FD1-945F-1B5E4E801F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7592-4FD1-945F-1B5E4E801F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-129.29</c:v>
                </c:pt>
                <c:pt idx="1">
                  <c:v>-389.75</c:v>
                </c:pt>
                <c:pt idx="2">
                  <c:v>-518.45000000000005</c:v>
                </c:pt>
                <c:pt idx="3">
                  <c:v>-549.38</c:v>
                </c:pt>
                <c:pt idx="4">
                  <c:v>-809.12</c:v>
                </c:pt>
              </c:numCache>
            </c:numRef>
          </c:val>
          <c:extLst>
            <c:ext xmlns:c16="http://schemas.microsoft.com/office/drawing/2014/chart" uri="{C3380CC4-5D6E-409C-BE32-E72D297353CC}">
              <c16:uniqueId val="{00000000-A080-44AB-9B74-2C121AB0F4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A080-44AB-9B74-2C121AB0F4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633.36</c:v>
                </c:pt>
                <c:pt idx="1">
                  <c:v>635.41</c:v>
                </c:pt>
                <c:pt idx="2">
                  <c:v>673.81</c:v>
                </c:pt>
                <c:pt idx="3">
                  <c:v>667.17</c:v>
                </c:pt>
                <c:pt idx="4">
                  <c:v>637.05999999999995</c:v>
                </c:pt>
              </c:numCache>
            </c:numRef>
          </c:val>
          <c:extLst>
            <c:ext xmlns:c16="http://schemas.microsoft.com/office/drawing/2014/chart" uri="{C3380CC4-5D6E-409C-BE32-E72D297353CC}">
              <c16:uniqueId val="{00000000-2C9B-4A54-94F0-E3DBF4C190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2C9B-4A54-94F0-E3DBF4C190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50.7</c:v>
                </c:pt>
                <c:pt idx="1">
                  <c:v>49.32</c:v>
                </c:pt>
                <c:pt idx="2">
                  <c:v>48.34</c:v>
                </c:pt>
                <c:pt idx="3">
                  <c:v>100.28</c:v>
                </c:pt>
                <c:pt idx="4">
                  <c:v>40.770000000000003</c:v>
                </c:pt>
              </c:numCache>
            </c:numRef>
          </c:val>
          <c:extLst>
            <c:ext xmlns:c16="http://schemas.microsoft.com/office/drawing/2014/chart" uri="{C3380CC4-5D6E-409C-BE32-E72D297353CC}">
              <c16:uniqueId val="{00000000-3C14-4924-855A-4EC2ADFC53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3C14-4924-855A-4EC2ADFC53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442.04</c:v>
                </c:pt>
                <c:pt idx="1">
                  <c:v>467.72</c:v>
                </c:pt>
                <c:pt idx="2">
                  <c:v>372.5</c:v>
                </c:pt>
                <c:pt idx="3">
                  <c:v>230.49</c:v>
                </c:pt>
                <c:pt idx="4">
                  <c:v>547</c:v>
                </c:pt>
              </c:numCache>
            </c:numRef>
          </c:val>
          <c:extLst>
            <c:ext xmlns:c16="http://schemas.microsoft.com/office/drawing/2014/chart" uri="{C3380CC4-5D6E-409C-BE32-E72D297353CC}">
              <c16:uniqueId val="{00000000-8AA6-4A10-BB2A-597A7A9618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8AA6-4A10-BB2A-597A7A9618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南砺市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47778</v>
      </c>
      <c r="AM8" s="37"/>
      <c r="AN8" s="37"/>
      <c r="AO8" s="37"/>
      <c r="AP8" s="37"/>
      <c r="AQ8" s="37"/>
      <c r="AR8" s="37"/>
      <c r="AS8" s="37"/>
      <c r="AT8" s="38">
        <f>データ!T6</f>
        <v>668.64</v>
      </c>
      <c r="AU8" s="38"/>
      <c r="AV8" s="38"/>
      <c r="AW8" s="38"/>
      <c r="AX8" s="38"/>
      <c r="AY8" s="38"/>
      <c r="AZ8" s="38"/>
      <c r="BA8" s="38"/>
      <c r="BB8" s="38">
        <f>データ!U6</f>
        <v>71.459999999999994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-40.64</v>
      </c>
      <c r="J10" s="38"/>
      <c r="K10" s="38"/>
      <c r="L10" s="38"/>
      <c r="M10" s="38"/>
      <c r="N10" s="38"/>
      <c r="O10" s="38"/>
      <c r="P10" s="38">
        <f>データ!P6</f>
        <v>0.15</v>
      </c>
      <c r="Q10" s="38"/>
      <c r="R10" s="38"/>
      <c r="S10" s="38"/>
      <c r="T10" s="38"/>
      <c r="U10" s="38"/>
      <c r="V10" s="38"/>
      <c r="W10" s="38">
        <f>データ!Q6</f>
        <v>100</v>
      </c>
      <c r="X10" s="38"/>
      <c r="Y10" s="38"/>
      <c r="Z10" s="38"/>
      <c r="AA10" s="38"/>
      <c r="AB10" s="38"/>
      <c r="AC10" s="38"/>
      <c r="AD10" s="37">
        <f>データ!R6</f>
        <v>3960</v>
      </c>
      <c r="AE10" s="37"/>
      <c r="AF10" s="37"/>
      <c r="AG10" s="37"/>
      <c r="AH10" s="37"/>
      <c r="AI10" s="37"/>
      <c r="AJ10" s="37"/>
      <c r="AK10" s="2"/>
      <c r="AL10" s="37">
        <f>データ!V6</f>
        <v>69</v>
      </c>
      <c r="AM10" s="37"/>
      <c r="AN10" s="37"/>
      <c r="AO10" s="37"/>
      <c r="AP10" s="37"/>
      <c r="AQ10" s="37"/>
      <c r="AR10" s="37"/>
      <c r="AS10" s="37"/>
      <c r="AT10" s="38">
        <f>データ!W6</f>
        <v>0.02</v>
      </c>
      <c r="AU10" s="38"/>
      <c r="AV10" s="38"/>
      <c r="AW10" s="38"/>
      <c r="AX10" s="38"/>
      <c r="AY10" s="38"/>
      <c r="AZ10" s="38"/>
      <c r="BA10" s="38"/>
      <c r="BB10" s="38">
        <f>データ!X6</f>
        <v>3450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xq2QEjGg+6RkHAC/BQfD40BhfMXKZbmFbprN5lWlKxwTgskeMXlRSSc2WsXMpE6bi2e1e8z+4Omf8DaG1aBzpw==" saltValue="7ljWkYXo02WJXQU+ZTM+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162108</v>
      </c>
      <c r="D6" s="19">
        <f t="shared" si="3"/>
        <v>46</v>
      </c>
      <c r="E6" s="19">
        <f t="shared" si="3"/>
        <v>18</v>
      </c>
      <c r="F6" s="19">
        <f t="shared" si="3"/>
        <v>0</v>
      </c>
      <c r="G6" s="19">
        <f t="shared" si="3"/>
        <v>0</v>
      </c>
      <c r="H6" s="19" t="str">
        <f t="shared" si="3"/>
        <v>富山県　南砺市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-40.64</v>
      </c>
      <c r="P6" s="20">
        <f t="shared" si="3"/>
        <v>0.15</v>
      </c>
      <c r="Q6" s="20">
        <f t="shared" si="3"/>
        <v>100</v>
      </c>
      <c r="R6" s="20">
        <f t="shared" si="3"/>
        <v>3960</v>
      </c>
      <c r="S6" s="20">
        <f t="shared" si="3"/>
        <v>47778</v>
      </c>
      <c r="T6" s="20">
        <f t="shared" si="3"/>
        <v>668.64</v>
      </c>
      <c r="U6" s="20">
        <f t="shared" si="3"/>
        <v>71.459999999999994</v>
      </c>
      <c r="V6" s="20">
        <f t="shared" si="3"/>
        <v>69</v>
      </c>
      <c r="W6" s="20">
        <f t="shared" si="3"/>
        <v>0.02</v>
      </c>
      <c r="X6" s="20">
        <f t="shared" si="3"/>
        <v>3450</v>
      </c>
      <c r="Y6" s="21">
        <f>IF(Y7="",NA(),Y7)</f>
        <v>62.45</v>
      </c>
      <c r="Z6" s="21">
        <f t="shared" ref="Z6:AH6" si="4">IF(Z7="",NA(),Z7)</f>
        <v>62.94</v>
      </c>
      <c r="AA6" s="21">
        <f t="shared" si="4"/>
        <v>64.180000000000007</v>
      </c>
      <c r="AB6" s="21">
        <f t="shared" si="4"/>
        <v>88.93</v>
      </c>
      <c r="AC6" s="21">
        <f t="shared" si="4"/>
        <v>47.46</v>
      </c>
      <c r="AD6" s="21">
        <f t="shared" si="4"/>
        <v>90.02</v>
      </c>
      <c r="AE6" s="21">
        <f t="shared" si="4"/>
        <v>93.76</v>
      </c>
      <c r="AF6" s="21">
        <f t="shared" si="4"/>
        <v>95.33</v>
      </c>
      <c r="AG6" s="21">
        <f t="shared" si="4"/>
        <v>92.17</v>
      </c>
      <c r="AH6" s="21">
        <f t="shared" si="4"/>
        <v>101.83</v>
      </c>
      <c r="AI6" s="20" t="str">
        <f>IF(AI7="","",IF(AI7="-","【-】","【"&amp;SUBSTITUTE(TEXT(AI7,"#,##0.00"),"-","△")&amp;"】"))</f>
        <v>【100.42】</v>
      </c>
      <c r="AJ6" s="21">
        <f>IF(AJ7="",NA(),AJ7)</f>
        <v>1383.97</v>
      </c>
      <c r="AK6" s="21">
        <f t="shared" ref="AK6:AS6" si="5">IF(AK7="",NA(),AK7)</f>
        <v>1609.91</v>
      </c>
      <c r="AL6" s="21">
        <f t="shared" si="5"/>
        <v>2093.56</v>
      </c>
      <c r="AM6" s="21">
        <f t="shared" si="5"/>
        <v>1794.11</v>
      </c>
      <c r="AN6" s="21">
        <f t="shared" si="5"/>
        <v>2064.63</v>
      </c>
      <c r="AO6" s="21">
        <f t="shared" si="5"/>
        <v>221.28</v>
      </c>
      <c r="AP6" s="21">
        <f t="shared" si="5"/>
        <v>173.09</v>
      </c>
      <c r="AQ6" s="21">
        <f t="shared" si="5"/>
        <v>162.82</v>
      </c>
      <c r="AR6" s="21">
        <f t="shared" si="5"/>
        <v>193.62</v>
      </c>
      <c r="AS6" s="21">
        <f t="shared" si="5"/>
        <v>44.51</v>
      </c>
      <c r="AT6" s="20" t="str">
        <f>IF(AT7="","",IF(AT7="-","【-】","【"&amp;SUBSTITUTE(TEXT(AT7,"#,##0.00"),"-","△")&amp;"】"))</f>
        <v>【82.66】</v>
      </c>
      <c r="AU6" s="21">
        <f>IF(AU7="",NA(),AU7)</f>
        <v>-129.29</v>
      </c>
      <c r="AV6" s="21">
        <f t="shared" ref="AV6:BD6" si="6">IF(AV7="",NA(),AV7)</f>
        <v>-389.75</v>
      </c>
      <c r="AW6" s="21">
        <f t="shared" si="6"/>
        <v>-518.45000000000005</v>
      </c>
      <c r="AX6" s="21">
        <f t="shared" si="6"/>
        <v>-549.38</v>
      </c>
      <c r="AY6" s="21">
        <f t="shared" si="6"/>
        <v>-809.12</v>
      </c>
      <c r="AZ6" s="21">
        <f t="shared" si="6"/>
        <v>113.42</v>
      </c>
      <c r="BA6" s="21">
        <f t="shared" si="6"/>
        <v>117.39</v>
      </c>
      <c r="BB6" s="21">
        <f t="shared" si="6"/>
        <v>125.61</v>
      </c>
      <c r="BC6" s="21">
        <f t="shared" si="6"/>
        <v>67.75</v>
      </c>
      <c r="BD6" s="21">
        <f t="shared" si="6"/>
        <v>150.30000000000001</v>
      </c>
      <c r="BE6" s="20" t="str">
        <f>IF(BE7="","",IF(BE7="-","【-】","【"&amp;SUBSTITUTE(TEXT(BE7,"#,##0.00"),"-","△")&amp;"】"))</f>
        <v>【140.15】</v>
      </c>
      <c r="BF6" s="21">
        <f>IF(BF7="",NA(),BF7)</f>
        <v>633.36</v>
      </c>
      <c r="BG6" s="21">
        <f t="shared" ref="BG6:BO6" si="7">IF(BG7="",NA(),BG7)</f>
        <v>635.41</v>
      </c>
      <c r="BH6" s="21">
        <f t="shared" si="7"/>
        <v>673.81</v>
      </c>
      <c r="BI6" s="21">
        <f t="shared" si="7"/>
        <v>667.17</v>
      </c>
      <c r="BJ6" s="21">
        <f t="shared" si="7"/>
        <v>637.05999999999995</v>
      </c>
      <c r="BK6" s="21">
        <f t="shared" si="7"/>
        <v>386.46</v>
      </c>
      <c r="BL6" s="21">
        <f t="shared" si="7"/>
        <v>421.25</v>
      </c>
      <c r="BM6" s="21">
        <f t="shared" si="7"/>
        <v>398.42</v>
      </c>
      <c r="BN6" s="21">
        <f t="shared" si="7"/>
        <v>393.35</v>
      </c>
      <c r="BO6" s="21">
        <f t="shared" si="7"/>
        <v>397.03</v>
      </c>
      <c r="BP6" s="20" t="str">
        <f>IF(BP7="","",IF(BP7="-","【-】","【"&amp;SUBSTITUTE(TEXT(BP7,"#,##0.00"),"-","△")&amp;"】"))</f>
        <v>【307.39】</v>
      </c>
      <c r="BQ6" s="21">
        <f>IF(BQ7="",NA(),BQ7)</f>
        <v>50.7</v>
      </c>
      <c r="BR6" s="21">
        <f t="shared" ref="BR6:BZ6" si="8">IF(BR7="",NA(),BR7)</f>
        <v>49.32</v>
      </c>
      <c r="BS6" s="21">
        <f t="shared" si="8"/>
        <v>48.34</v>
      </c>
      <c r="BT6" s="21">
        <f t="shared" si="8"/>
        <v>100.28</v>
      </c>
      <c r="BU6" s="21">
        <f t="shared" si="8"/>
        <v>40.770000000000003</v>
      </c>
      <c r="BV6" s="21">
        <f t="shared" si="8"/>
        <v>55.85</v>
      </c>
      <c r="BW6" s="21">
        <f t="shared" si="8"/>
        <v>53.23</v>
      </c>
      <c r="BX6" s="21">
        <f t="shared" si="8"/>
        <v>50.7</v>
      </c>
      <c r="BY6" s="21">
        <f t="shared" si="8"/>
        <v>48.13</v>
      </c>
      <c r="BZ6" s="21">
        <f t="shared" si="8"/>
        <v>46.58</v>
      </c>
      <c r="CA6" s="20" t="str">
        <f>IF(CA7="","",IF(CA7="-","【-】","【"&amp;SUBSTITUTE(TEXT(CA7,"#,##0.00"),"-","△")&amp;"】"))</f>
        <v>【57.03】</v>
      </c>
      <c r="CB6" s="21">
        <f>IF(CB7="",NA(),CB7)</f>
        <v>442.04</v>
      </c>
      <c r="CC6" s="21">
        <f t="shared" ref="CC6:CK6" si="9">IF(CC7="",NA(),CC7)</f>
        <v>467.72</v>
      </c>
      <c r="CD6" s="21">
        <f t="shared" si="9"/>
        <v>372.5</v>
      </c>
      <c r="CE6" s="21">
        <f t="shared" si="9"/>
        <v>230.49</v>
      </c>
      <c r="CF6" s="21">
        <f t="shared" si="9"/>
        <v>547</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48.28</v>
      </c>
      <c r="CN6" s="21">
        <f t="shared" ref="CN6:CV6" si="10">IF(CN7="",NA(),CN7)</f>
        <v>44.83</v>
      </c>
      <c r="CO6" s="21">
        <f t="shared" si="10"/>
        <v>48.28</v>
      </c>
      <c r="CP6" s="21">
        <f t="shared" si="10"/>
        <v>44.83</v>
      </c>
      <c r="CQ6" s="21">
        <f t="shared" si="10"/>
        <v>44.83</v>
      </c>
      <c r="CR6" s="21">
        <f t="shared" si="10"/>
        <v>54.93</v>
      </c>
      <c r="CS6" s="21">
        <f t="shared" si="10"/>
        <v>55.96</v>
      </c>
      <c r="CT6" s="21">
        <f t="shared" si="10"/>
        <v>56.45</v>
      </c>
      <c r="CU6" s="21">
        <f t="shared" si="10"/>
        <v>58.26</v>
      </c>
      <c r="CV6" s="21">
        <f t="shared" si="10"/>
        <v>56.76</v>
      </c>
      <c r="CW6" s="20" t="str">
        <f>IF(CW7="","",IF(CW7="-","【-】","【"&amp;SUBSTITUTE(TEXT(CW7,"#,##0.00"),"-","△")&amp;"】"))</f>
        <v>【84.27】</v>
      </c>
      <c r="CX6" s="21">
        <f>IF(CX7="",NA(),CX7)</f>
        <v>96.25</v>
      </c>
      <c r="CY6" s="21">
        <f t="shared" ref="CY6:DG6" si="11">IF(CY7="",NA(),CY7)</f>
        <v>96</v>
      </c>
      <c r="CZ6" s="21">
        <f t="shared" si="11"/>
        <v>95.95</v>
      </c>
      <c r="DA6" s="21">
        <f t="shared" si="11"/>
        <v>95.95</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32.520000000000003</v>
      </c>
      <c r="DJ6" s="21">
        <f t="shared" ref="DJ6:DR6" si="12">IF(DJ7="",NA(),DJ7)</f>
        <v>35.799999999999997</v>
      </c>
      <c r="DK6" s="21">
        <f t="shared" si="12"/>
        <v>39.08</v>
      </c>
      <c r="DL6" s="21">
        <f t="shared" si="12"/>
        <v>42.36</v>
      </c>
      <c r="DM6" s="21">
        <f t="shared" si="12"/>
        <v>45.64</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162108</v>
      </c>
      <c r="D7" s="23">
        <v>46</v>
      </c>
      <c r="E7" s="23">
        <v>18</v>
      </c>
      <c r="F7" s="23">
        <v>0</v>
      </c>
      <c r="G7" s="23">
        <v>0</v>
      </c>
      <c r="H7" s="23" t="s">
        <v>95</v>
      </c>
      <c r="I7" s="23" t="s">
        <v>96</v>
      </c>
      <c r="J7" s="23" t="s">
        <v>97</v>
      </c>
      <c r="K7" s="23" t="s">
        <v>98</v>
      </c>
      <c r="L7" s="23" t="s">
        <v>99</v>
      </c>
      <c r="M7" s="23" t="s">
        <v>100</v>
      </c>
      <c r="N7" s="24" t="s">
        <v>101</v>
      </c>
      <c r="O7" s="24">
        <v>-40.64</v>
      </c>
      <c r="P7" s="24">
        <v>0.15</v>
      </c>
      <c r="Q7" s="24">
        <v>100</v>
      </c>
      <c r="R7" s="24">
        <v>3960</v>
      </c>
      <c r="S7" s="24">
        <v>47778</v>
      </c>
      <c r="T7" s="24">
        <v>668.64</v>
      </c>
      <c r="U7" s="24">
        <v>71.459999999999994</v>
      </c>
      <c r="V7" s="24">
        <v>69</v>
      </c>
      <c r="W7" s="24">
        <v>0.02</v>
      </c>
      <c r="X7" s="24">
        <v>3450</v>
      </c>
      <c r="Y7" s="24">
        <v>62.45</v>
      </c>
      <c r="Z7" s="24">
        <v>62.94</v>
      </c>
      <c r="AA7" s="24">
        <v>64.180000000000007</v>
      </c>
      <c r="AB7" s="24">
        <v>88.93</v>
      </c>
      <c r="AC7" s="24">
        <v>47.46</v>
      </c>
      <c r="AD7" s="24">
        <v>90.02</v>
      </c>
      <c r="AE7" s="24">
        <v>93.76</v>
      </c>
      <c r="AF7" s="24">
        <v>95.33</v>
      </c>
      <c r="AG7" s="24">
        <v>92.17</v>
      </c>
      <c r="AH7" s="24">
        <v>101.83</v>
      </c>
      <c r="AI7" s="24">
        <v>100.42</v>
      </c>
      <c r="AJ7" s="24">
        <v>1383.97</v>
      </c>
      <c r="AK7" s="24">
        <v>1609.91</v>
      </c>
      <c r="AL7" s="24">
        <v>2093.56</v>
      </c>
      <c r="AM7" s="24">
        <v>1794.11</v>
      </c>
      <c r="AN7" s="24">
        <v>2064.63</v>
      </c>
      <c r="AO7" s="24">
        <v>221.28</v>
      </c>
      <c r="AP7" s="24">
        <v>173.09</v>
      </c>
      <c r="AQ7" s="24">
        <v>162.82</v>
      </c>
      <c r="AR7" s="24">
        <v>193.62</v>
      </c>
      <c r="AS7" s="24">
        <v>44.51</v>
      </c>
      <c r="AT7" s="24">
        <v>82.66</v>
      </c>
      <c r="AU7" s="24">
        <v>-129.29</v>
      </c>
      <c r="AV7" s="24">
        <v>-389.75</v>
      </c>
      <c r="AW7" s="24">
        <v>-518.45000000000005</v>
      </c>
      <c r="AX7" s="24">
        <v>-549.38</v>
      </c>
      <c r="AY7" s="24">
        <v>-809.12</v>
      </c>
      <c r="AZ7" s="24">
        <v>113.42</v>
      </c>
      <c r="BA7" s="24">
        <v>117.39</v>
      </c>
      <c r="BB7" s="24">
        <v>125.61</v>
      </c>
      <c r="BC7" s="24">
        <v>67.75</v>
      </c>
      <c r="BD7" s="24">
        <v>150.30000000000001</v>
      </c>
      <c r="BE7" s="24">
        <v>140.15</v>
      </c>
      <c r="BF7" s="24">
        <v>633.36</v>
      </c>
      <c r="BG7" s="24">
        <v>635.41</v>
      </c>
      <c r="BH7" s="24">
        <v>673.81</v>
      </c>
      <c r="BI7" s="24">
        <v>667.17</v>
      </c>
      <c r="BJ7" s="24">
        <v>637.05999999999995</v>
      </c>
      <c r="BK7" s="24">
        <v>386.46</v>
      </c>
      <c r="BL7" s="24">
        <v>421.25</v>
      </c>
      <c r="BM7" s="24">
        <v>398.42</v>
      </c>
      <c r="BN7" s="24">
        <v>393.35</v>
      </c>
      <c r="BO7" s="24">
        <v>397.03</v>
      </c>
      <c r="BP7" s="24">
        <v>307.39</v>
      </c>
      <c r="BQ7" s="24">
        <v>50.7</v>
      </c>
      <c r="BR7" s="24">
        <v>49.32</v>
      </c>
      <c r="BS7" s="24">
        <v>48.34</v>
      </c>
      <c r="BT7" s="24">
        <v>100.28</v>
      </c>
      <c r="BU7" s="24">
        <v>40.770000000000003</v>
      </c>
      <c r="BV7" s="24">
        <v>55.85</v>
      </c>
      <c r="BW7" s="24">
        <v>53.23</v>
      </c>
      <c r="BX7" s="24">
        <v>50.7</v>
      </c>
      <c r="BY7" s="24">
        <v>48.13</v>
      </c>
      <c r="BZ7" s="24">
        <v>46.58</v>
      </c>
      <c r="CA7" s="24">
        <v>57.03</v>
      </c>
      <c r="CB7" s="24">
        <v>442.04</v>
      </c>
      <c r="CC7" s="24">
        <v>467.72</v>
      </c>
      <c r="CD7" s="24">
        <v>372.5</v>
      </c>
      <c r="CE7" s="24">
        <v>230.49</v>
      </c>
      <c r="CF7" s="24">
        <v>547</v>
      </c>
      <c r="CG7" s="24">
        <v>287.91000000000003</v>
      </c>
      <c r="CH7" s="24">
        <v>283.3</v>
      </c>
      <c r="CI7" s="24">
        <v>289.81</v>
      </c>
      <c r="CJ7" s="24">
        <v>301.54000000000002</v>
      </c>
      <c r="CK7" s="24">
        <v>311.73</v>
      </c>
      <c r="CL7" s="24">
        <v>294.83</v>
      </c>
      <c r="CM7" s="24">
        <v>48.28</v>
      </c>
      <c r="CN7" s="24">
        <v>44.83</v>
      </c>
      <c r="CO7" s="24">
        <v>48.28</v>
      </c>
      <c r="CP7" s="24">
        <v>44.83</v>
      </c>
      <c r="CQ7" s="24">
        <v>44.83</v>
      </c>
      <c r="CR7" s="24">
        <v>54.93</v>
      </c>
      <c r="CS7" s="24">
        <v>55.96</v>
      </c>
      <c r="CT7" s="24">
        <v>56.45</v>
      </c>
      <c r="CU7" s="24">
        <v>58.26</v>
      </c>
      <c r="CV7" s="24">
        <v>56.76</v>
      </c>
      <c r="CW7" s="24">
        <v>84.27</v>
      </c>
      <c r="CX7" s="24">
        <v>96.25</v>
      </c>
      <c r="CY7" s="24">
        <v>96</v>
      </c>
      <c r="CZ7" s="24">
        <v>95.95</v>
      </c>
      <c r="DA7" s="24">
        <v>95.95</v>
      </c>
      <c r="DB7" s="24">
        <v>100</v>
      </c>
      <c r="DC7" s="24">
        <v>65.569999999999993</v>
      </c>
      <c r="DD7" s="24">
        <v>60.12</v>
      </c>
      <c r="DE7" s="24">
        <v>54.99</v>
      </c>
      <c r="DF7" s="24">
        <v>66.430000000000007</v>
      </c>
      <c r="DG7" s="24">
        <v>66.88</v>
      </c>
      <c r="DH7" s="24">
        <v>86.02</v>
      </c>
      <c r="DI7" s="24">
        <v>32.520000000000003</v>
      </c>
      <c r="DJ7" s="24">
        <v>35.799999999999997</v>
      </c>
      <c r="DK7" s="24">
        <v>39.08</v>
      </c>
      <c r="DL7" s="24">
        <v>42.36</v>
      </c>
      <c r="DM7" s="24">
        <v>45.64</v>
      </c>
      <c r="DN7" s="24">
        <v>16.41</v>
      </c>
      <c r="DO7" s="24">
        <v>16.63</v>
      </c>
      <c r="DP7" s="24">
        <v>15.4</v>
      </c>
      <c r="DQ7" s="24">
        <v>16.28</v>
      </c>
      <c r="DR7" s="24">
        <v>16.75</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dcterms:created xsi:type="dcterms:W3CDTF">2023-12-12T01:07:32Z</dcterms:created>
  <dcterms:modified xsi:type="dcterms:W3CDTF">2024-01-25T12:57:25Z</dcterms:modified>
  <cp:category/>
</cp:coreProperties>
</file>