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4年度決算\下水道（法適用）\提出\"/>
    </mc:Choice>
  </mc:AlternateContent>
  <xr:revisionPtr revIDLastSave="0" documentId="13_ncr:1_{0330D2CB-C859-41A2-B49D-EE93FC7C4B3B}" xr6:coauthVersionLast="36" xr6:coauthVersionMax="36" xr10:uidLastSave="{00000000-0000-0000-0000-000000000000}"/>
  <workbookProtection workbookAlgorithmName="SHA-512" workbookHashValue="NJSqSXXUTRNC6blqAU2DSm1txfEb4xDGmX4nzluGSVDK00Ha4BFXo2CRyGj7jxcs6YR/vx/Bpf5+QobqAM6uyw==" workbookSaltValue="40S6/3N0yXwhMcQG1ucB1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E85" i="4"/>
  <c r="BB10" i="4"/>
  <c r="AL10" i="4"/>
  <c r="AD10" i="4"/>
  <c r="P10" i="4"/>
  <c r="B10" i="4"/>
  <c r="BB8" i="4"/>
  <c r="AT8" i="4"/>
  <c r="AD8" i="4"/>
  <c r="W8" i="4"/>
  <c r="I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<sst xmlns="http://schemas.openxmlformats.org/spreadsheetml/2006/main" count="253" uniqueCount="117">
  <si>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</si>
  <si>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</si>
  <si>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</si>
  <si>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</si>
  <si>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</si>
  <si>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</si>
  <si>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</si>
  <si>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</si>
  <si>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</si>
  <si>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</si>
  <si>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</si>
  <si>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</si>
  <si>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</si>
  <si>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</si>
  <si>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</si>
  <si>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</si>
  <si>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</si>
  <si>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</si>
  <si>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</si>
  <si>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</si>
  <si>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</si>
  <si>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</si>
  <si>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</si>
  <si>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</si>
  <si>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</si>
  <si>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</si>
  <si>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</si>
  <si>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</si>
  <si>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</si>
  <si>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</si>
  <si>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</si>
  <si>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</si>
  <si>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</si>
  <si>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</si>
  <si>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</si>
  <si>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</si>
  <si>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</si>
  <si>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</si>
  <si>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</si>
  <si>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</si>
  <si>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</si>
  <si>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</si>
  <si>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</si>
  <si>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</si>
  <si>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</si>
  <si>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</si>
  <si>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</si>
  <si>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</si>
  <si>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</si>
  <si>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</si>
  <si>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</si>
  <si>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</si>
  <si>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</si>
  <si>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</si>
  <si>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</si>
  <si>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</si>
  <si>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</si>
  <si>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</si>
  <si>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</si>
  <si>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</si>
  <si>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</si>
  <si>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</si>
  <si>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</si>
  <si>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</si>
  <si>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</si>
  <si>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</si>
  <si>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</si>
  <si>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</si>
  <si>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</si>
  <si>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</si>
  <si>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</si>
  <si>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</si>
  <si>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</si>
  <si>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</si>
  <si>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</si>
  <si>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</si>
  <si>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</si>
  <si>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</si>
  <si>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</si>
  <si>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</si>
  <si>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</si>
  <si>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</si>
  <si>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</si>
  <si>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</si>
  <si>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</si>
  <si>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</si>
  <si>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</si>
  <si>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</si>
  <si>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</si>
  <si>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</si>
  <si>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</si>
  <si>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</si>
  <si>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</si>
  <si>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</si>
  <si>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</si>
  <si>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</si>
  <si>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</si>
  <si>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</si>
  <si>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</si>
  <si>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</si>
  <si>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</si>
  <si>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</si>
  <si>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</si>
  <si>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</si>
  <si>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</si>
  <si>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</si>
  <si>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</si>
  <si>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</si>
  <si>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</si>
  <si>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</si>
  <si>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</si>
  <si>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</si>
  <si>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</si>
  <si>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</si>
  <si>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当市における個別排水処理事業は、平成10年から建設着手している。法定耐用年数を経過した管渠等はない。
①有形固定資産減価償却率については上昇傾向にあり、類似団体平均値を上回っている。
（下水道会計全体での数値は、以下〔全体総括〕を参照のこと。）</t>
    <rPh sb="1" eb="3">
      <t>トウシ</t>
    </rPh>
    <rPh sb="7" eb="9">
      <t>コベツ</t>
    </rPh>
    <rPh sb="9" eb="11">
      <t>ハイスイ</t>
    </rPh>
    <rPh sb="11" eb="13">
      <t>ショリ</t>
    </rPh>
    <rPh sb="13" eb="15">
      <t>ジギョウ</t>
    </rPh>
    <rPh sb="17" eb="19">
      <t>ヘイセイ</t>
    </rPh>
    <rPh sb="21" eb="22">
      <t>ネン</t>
    </rPh>
    <rPh sb="24" eb="26">
      <t>ケンセツ</t>
    </rPh>
    <rPh sb="26" eb="28">
      <t>チャクシュ</t>
    </rPh>
    <rPh sb="33" eb="39">
      <t>ホウテイタイヨウネンスウ</t>
    </rPh>
    <rPh sb="40" eb="42">
      <t>ケイカ</t>
    </rPh>
    <rPh sb="44" eb="47">
      <t>カンキョトウ</t>
    </rPh>
    <rPh sb="53" eb="64">
      <t>ユウケイコテイシサンゲンカショウキャクリツ</t>
    </rPh>
    <rPh sb="69" eb="73">
      <t>ジョウショウケイコウ</t>
    </rPh>
    <rPh sb="77" eb="84">
      <t>ルイジダンタイヘイキンチ</t>
    </rPh>
    <rPh sb="85" eb="87">
      <t>ウワマワ</t>
    </rPh>
    <rPh sb="94" eb="101">
      <t>ゲスイドウカイケイゼンタイ</t>
    </rPh>
    <rPh sb="103" eb="105">
      <t>スウチ</t>
    </rPh>
    <rPh sb="107" eb="118">
      <t>イカ（ゼンタイソウカツ）ヲサンショウ</t>
    </rPh>
    <phoneticPr fontId="4"/>
  </si>
  <si>
    <t>※公共と同様</t>
    <rPh sb="1" eb="3">
      <t>コウキョウ</t>
    </rPh>
    <rPh sb="4" eb="6">
      <t>ドウヨウ</t>
    </rPh>
    <phoneticPr fontId="4"/>
  </si>
  <si>
    <t>①経常収支比率については、毎年類似団体よりも低い数値となっており、経常損失を毎年計上している。
②累積欠損金比率については、毎年類似団体よりも高い数値となっており、累積欠損金比率はここ数年継続して上昇している。
※当市では、複数事業の会計・経理を一体として行っており、下水道会計全体のバランスを取っている。平成22年5月使用分より使用料の改定と一般会計からの繰入の見直しを組み合わせて行った。
（下水道会計全体での数値は、以下〔全体総括〕を参照のこと。）
③流動比率については、クリエイタープラザを建設した平成27年度より引き続きマイナス計上となっている。
④企業債残高対事業規模比率については、類似団体と比較して高い数値を示している。
⑤経費回収率については、昨年度と比較し、使用料収入が減少した一方、個別合併浄化槽の設置要望があり汚水処理費は増加したため、結果として回収率は下がった。また、何年にも渡り指標が100％を下回っており、引き続き汚水処理経費の見直しと使用料収入の確保に努める。
⑥⑤に伴い、汚水処理原価は昨年度に比較して上がった。
⑧水洗化率については、類似団体よりも高い数値を示している。
（下水道会計全体での数値は、以下〔全体総括〕を参照のこと。）</t>
    <rPh sb="1" eb="7">
      <t>ケイジョウシュウシヒリツ</t>
    </rPh>
    <rPh sb="13" eb="19">
      <t>マイトシルイジダンタイ</t>
    </rPh>
    <rPh sb="22" eb="23">
      <t>ヒク</t>
    </rPh>
    <rPh sb="24" eb="26">
      <t>スウチ</t>
    </rPh>
    <rPh sb="33" eb="37">
      <t>ケイジョウソンシツ</t>
    </rPh>
    <rPh sb="38" eb="42">
      <t>マイトシケイジョウ</t>
    </rPh>
    <rPh sb="49" eb="56">
      <t>ルイセキケッソンキンヒリツ</t>
    </rPh>
    <rPh sb="62" eb="68">
      <t>マイトシルイジダンタイ</t>
    </rPh>
    <rPh sb="71" eb="72">
      <t>タカ</t>
    </rPh>
    <rPh sb="73" eb="75">
      <t>スウチ</t>
    </rPh>
    <rPh sb="82" eb="87">
      <t>ルイセキケッソンキン</t>
    </rPh>
    <rPh sb="87" eb="89">
      <t>ヒリツ</t>
    </rPh>
    <rPh sb="92" eb="94">
      <t>スウネン</t>
    </rPh>
    <rPh sb="94" eb="96">
      <t>ケイゾク</t>
    </rPh>
    <rPh sb="98" eb="100">
      <t>ジョウショウ</t>
    </rPh>
    <rPh sb="107" eb="109">
      <t>トウシ</t>
    </rPh>
    <rPh sb="112" eb="116">
      <t>フクスウジギョウ</t>
    </rPh>
    <rPh sb="117" eb="119">
      <t>カイケイ</t>
    </rPh>
    <rPh sb="120" eb="122">
      <t>ケイリ</t>
    </rPh>
    <rPh sb="123" eb="125">
      <t>イッタイ</t>
    </rPh>
    <rPh sb="128" eb="129">
      <t>オコナ</t>
    </rPh>
    <rPh sb="134" eb="141">
      <t>ゲスイドウカイケイゼンタイ</t>
    </rPh>
    <rPh sb="147" eb="148">
      <t>ト</t>
    </rPh>
    <rPh sb="153" eb="155">
      <t>ヘイセイ</t>
    </rPh>
    <rPh sb="157" eb="158">
      <t>ネン</t>
    </rPh>
    <rPh sb="172" eb="174">
      <t>イッパンカ</t>
    </rPh>
    <rPh sb="174" eb="176">
      <t>イケイ</t>
    </rPh>
    <rPh sb="179" eb="181">
      <t>クリイレ</t>
    </rPh>
    <rPh sb="182" eb="184">
      <t>ミナオ</t>
    </rPh>
    <rPh sb="186" eb="187">
      <t>ク</t>
    </rPh>
    <rPh sb="188" eb="189">
      <t>ア</t>
    </rPh>
    <rPh sb="192" eb="193">
      <t>オコナ</t>
    </rPh>
    <rPh sb="198" eb="205">
      <t>ゲスイドウカイケイゼンタイ</t>
    </rPh>
    <rPh sb="207" eb="209">
      <t>スウチ</t>
    </rPh>
    <rPh sb="211" eb="222">
      <t>イカ（ゼンタイソウカツ）ヲサンショウ</t>
    </rPh>
    <rPh sb="229" eb="233">
      <t>リュウドウヒリツ</t>
    </rPh>
    <rPh sb="249" eb="251">
      <t>ケンセツ</t>
    </rPh>
    <rPh sb="253" eb="255">
      <t>ヘイセイ</t>
    </rPh>
    <rPh sb="257" eb="258">
      <t>ネン</t>
    </rPh>
    <rPh sb="258" eb="259">
      <t>ド</t>
    </rPh>
    <rPh sb="261" eb="262">
      <t>ヒ</t>
    </rPh>
    <rPh sb="263" eb="264">
      <t>ツヅ</t>
    </rPh>
    <rPh sb="269" eb="271">
      <t>ケイジョウ</t>
    </rPh>
    <rPh sb="280" eb="292">
      <t>キギョウサイザンダカタイジギョウキボヒリツ</t>
    </rPh>
    <rPh sb="298" eb="302">
      <t>ルイジダンタイ</t>
    </rPh>
    <rPh sb="303" eb="305">
      <t>ヒカク</t>
    </rPh>
    <rPh sb="307" eb="308">
      <t>タカ</t>
    </rPh>
    <rPh sb="309" eb="311">
      <t>スウチ</t>
    </rPh>
    <rPh sb="312" eb="313">
      <t>シメ</t>
    </rPh>
    <rPh sb="320" eb="325">
      <t>ケイヒカイシュウリツ</t>
    </rPh>
    <rPh sb="331" eb="334">
      <t>サクネンド</t>
    </rPh>
    <rPh sb="335" eb="337">
      <t>ヒカク</t>
    </rPh>
    <rPh sb="339" eb="344">
      <t>シヨウリョウシュウニュウ</t>
    </rPh>
    <rPh sb="345" eb="347">
      <t>ゲンショウ</t>
    </rPh>
    <rPh sb="349" eb="351">
      <t>イッポウ</t>
    </rPh>
    <rPh sb="352" eb="354">
      <t>コベツ</t>
    </rPh>
    <rPh sb="354" eb="356">
      <t>ガッペイ</t>
    </rPh>
    <rPh sb="356" eb="359">
      <t>ジョウカソウ</t>
    </rPh>
    <rPh sb="360" eb="362">
      <t>セッチ</t>
    </rPh>
    <rPh sb="362" eb="364">
      <t>ヨウボウ</t>
    </rPh>
    <rPh sb="367" eb="369">
      <t>オスイ</t>
    </rPh>
    <rPh sb="369" eb="371">
      <t>ショリ</t>
    </rPh>
    <rPh sb="371" eb="372">
      <t>ヒ</t>
    </rPh>
    <rPh sb="373" eb="375">
      <t>ゾウカ</t>
    </rPh>
    <rPh sb="380" eb="382">
      <t>ケッカ</t>
    </rPh>
    <rPh sb="385" eb="387">
      <t>カイシュウ</t>
    </rPh>
    <rPh sb="387" eb="388">
      <t>リツ</t>
    </rPh>
    <rPh sb="389" eb="390">
      <t>サ</t>
    </rPh>
    <rPh sb="397" eb="399">
      <t>ナンネン</t>
    </rPh>
    <rPh sb="401" eb="402">
      <t>ワタ</t>
    </rPh>
    <rPh sb="403" eb="405">
      <t>シヒョウ</t>
    </rPh>
    <rPh sb="411" eb="413">
      <t>シタマワ</t>
    </rPh>
    <rPh sb="418" eb="419">
      <t>ヒ</t>
    </rPh>
    <rPh sb="420" eb="421">
      <t>ツヅ</t>
    </rPh>
    <rPh sb="422" eb="424">
      <t>オスイ</t>
    </rPh>
    <rPh sb="424" eb="426">
      <t>ショリ</t>
    </rPh>
    <rPh sb="426" eb="428">
      <t>ケイヒ</t>
    </rPh>
    <rPh sb="429" eb="431">
      <t>ミナオ</t>
    </rPh>
    <rPh sb="433" eb="436">
      <t>シヨウリョウ</t>
    </rPh>
    <rPh sb="436" eb="438">
      <t>シュウニュウ</t>
    </rPh>
    <rPh sb="439" eb="441">
      <t>カクホ</t>
    </rPh>
    <rPh sb="442" eb="443">
      <t>ツト</t>
    </rPh>
    <rPh sb="450" eb="451">
      <t>トモナ</t>
    </rPh>
    <rPh sb="453" eb="455">
      <t>オスイ</t>
    </rPh>
    <rPh sb="455" eb="457">
      <t>ショリ</t>
    </rPh>
    <rPh sb="457" eb="459">
      <t>ゲンカ</t>
    </rPh>
    <rPh sb="460" eb="463">
      <t>サクネンド</t>
    </rPh>
    <rPh sb="464" eb="466">
      <t>ヒカク</t>
    </rPh>
    <rPh sb="468" eb="469">
      <t>ア</t>
    </rPh>
    <rPh sb="475" eb="479">
      <t>スイセンカリツ</t>
    </rPh>
    <rPh sb="485" eb="489">
      <t>ルイジダンタイ</t>
    </rPh>
    <rPh sb="492" eb="493">
      <t>タカ</t>
    </rPh>
    <rPh sb="494" eb="496">
      <t>スウチ</t>
    </rPh>
    <rPh sb="497" eb="498">
      <t>シメ</t>
    </rPh>
    <rPh sb="505" eb="512">
      <t>ゲスイドウカイケイゼンタイ</t>
    </rPh>
    <rPh sb="514" eb="516">
      <t>スウチ</t>
    </rPh>
    <rPh sb="518" eb="529">
      <t>イカ（ゼンタイソウカツ）ヲサンショウ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</si>
</sst>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0D-40D0-BC91-747365BE5C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0D-40D0-BC91-747365BE5C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114.71</c:v>
                </c:pt>
                <c:pt idx="1">
                  <c:v>114.71</c:v>
                </c:pt>
                <c:pt idx="2">
                  <c:v>111.76</c:v>
                </c:pt>
                <c:pt idx="3">
                  <c:v>102.94</c:v>
                </c:pt>
                <c:pt idx="4">
                  <c:v>97.06</c:v>
                </c:pt>
              </c:numCache>
            </c:numRef>
          </c:val>
          <c:extLst>
            <c:ext xmlns:c16="http://schemas.microsoft.com/office/drawing/2014/chart" uri="{C3380CC4-5D6E-409C-BE32-E72D297353CC}">
              <c16:uniqueId val="{00000000-6DC6-408C-8009-1DA626000F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6DC6-408C-8009-1DA626000F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99.28</c:v>
                </c:pt>
                <c:pt idx="1">
                  <c:v>100</c:v>
                </c:pt>
                <c:pt idx="2">
                  <c:v>100</c:v>
                </c:pt>
                <c:pt idx="3">
                  <c:v>100</c:v>
                </c:pt>
                <c:pt idx="4">
                  <c:v>100</c:v>
                </c:pt>
              </c:numCache>
            </c:numRef>
          </c:val>
          <c:extLst>
            <c:ext xmlns:c16="http://schemas.microsoft.com/office/drawing/2014/chart" uri="{C3380CC4-5D6E-409C-BE32-E72D297353CC}">
              <c16:uniqueId val="{00000000-B300-49DE-9234-FBA7C64A3A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B300-49DE-9234-FBA7C64A3A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34.67</c:v>
                </c:pt>
                <c:pt idx="1">
                  <c:v>37.57</c:v>
                </c:pt>
                <c:pt idx="2">
                  <c:v>41.96</c:v>
                </c:pt>
                <c:pt idx="3">
                  <c:v>35.93</c:v>
                </c:pt>
                <c:pt idx="4">
                  <c:v>35.409999999999997</c:v>
                </c:pt>
              </c:numCache>
            </c:numRef>
          </c:val>
          <c:extLst>
            <c:ext xmlns:c16="http://schemas.microsoft.com/office/drawing/2014/chart" uri="{C3380CC4-5D6E-409C-BE32-E72D297353CC}">
              <c16:uniqueId val="{00000000-B905-4ACA-8B63-5EFD28E5B9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86.84</c:v>
                </c:pt>
                <c:pt idx="1">
                  <c:v>89.75</c:v>
                </c:pt>
                <c:pt idx="2">
                  <c:v>96.14</c:v>
                </c:pt>
                <c:pt idx="3">
                  <c:v>95.6</c:v>
                </c:pt>
                <c:pt idx="4">
                  <c:v>93.57</c:v>
                </c:pt>
              </c:numCache>
            </c:numRef>
          </c:val>
          <c:smooth val="0"/>
          <c:extLst>
            <c:ext xmlns:c16="http://schemas.microsoft.com/office/drawing/2014/chart" uri="{C3380CC4-5D6E-409C-BE32-E72D297353CC}">
              <c16:uniqueId val="{00000001-B905-4ACA-8B63-5EFD28E5B9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32.869999999999997</c:v>
                </c:pt>
                <c:pt idx="1">
                  <c:v>36.880000000000003</c:v>
                </c:pt>
                <c:pt idx="2">
                  <c:v>40.950000000000003</c:v>
                </c:pt>
                <c:pt idx="3">
                  <c:v>44.99</c:v>
                </c:pt>
                <c:pt idx="4">
                  <c:v>48.31</c:v>
                </c:pt>
              </c:numCache>
            </c:numRef>
          </c:val>
          <c:extLst>
            <c:ext xmlns:c16="http://schemas.microsoft.com/office/drawing/2014/chart" uri="{C3380CC4-5D6E-409C-BE32-E72D297353CC}">
              <c16:uniqueId val="{00000000-2FE0-438B-89A8-CD8302B1CA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44.22</c:v>
                </c:pt>
                <c:pt idx="1">
                  <c:v>39.64</c:v>
                </c:pt>
                <c:pt idx="2">
                  <c:v>33.75</c:v>
                </c:pt>
                <c:pt idx="3">
                  <c:v>36.21</c:v>
                </c:pt>
                <c:pt idx="4">
                  <c:v>39.69</c:v>
                </c:pt>
              </c:numCache>
            </c:numRef>
          </c:val>
          <c:smooth val="0"/>
          <c:extLst>
            <c:ext xmlns:c16="http://schemas.microsoft.com/office/drawing/2014/chart" uri="{C3380CC4-5D6E-409C-BE32-E72D297353CC}">
              <c16:uniqueId val="{00000001-2FE0-438B-89A8-CD8302B1CA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C7-43DC-A45C-6C7164AAAE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C7-43DC-A45C-6C7164AAAE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2303.8200000000002</c:v>
                </c:pt>
                <c:pt idx="1">
                  <c:v>2721.81</c:v>
                </c:pt>
                <c:pt idx="2">
                  <c:v>3848.66</c:v>
                </c:pt>
                <c:pt idx="3">
                  <c:v>3813.84</c:v>
                </c:pt>
                <c:pt idx="4">
                  <c:v>4437.8</c:v>
                </c:pt>
              </c:numCache>
            </c:numRef>
          </c:val>
          <c:extLst>
            <c:ext xmlns:c16="http://schemas.microsoft.com/office/drawing/2014/chart" uri="{C3380CC4-5D6E-409C-BE32-E72D297353CC}">
              <c16:uniqueId val="{00000000-6500-4598-8202-4F250874AC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254.32</c:v>
                </c:pt>
                <c:pt idx="1">
                  <c:v>249.76</c:v>
                </c:pt>
                <c:pt idx="2">
                  <c:v>237</c:v>
                </c:pt>
                <c:pt idx="3">
                  <c:v>257.23</c:v>
                </c:pt>
                <c:pt idx="4">
                  <c:v>293.54000000000002</c:v>
                </c:pt>
              </c:numCache>
            </c:numRef>
          </c:val>
          <c:smooth val="0"/>
          <c:extLst>
            <c:ext xmlns:c16="http://schemas.microsoft.com/office/drawing/2014/chart" uri="{C3380CC4-5D6E-409C-BE32-E72D297353CC}">
              <c16:uniqueId val="{00000001-6500-4598-8202-4F250874AC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-381.08</c:v>
                </c:pt>
                <c:pt idx="1">
                  <c:v>-368.29</c:v>
                </c:pt>
                <c:pt idx="2">
                  <c:v>-271.61</c:v>
                </c:pt>
                <c:pt idx="3">
                  <c:v>-363.26</c:v>
                </c:pt>
                <c:pt idx="4">
                  <c:v>-327.62</c:v>
                </c:pt>
              </c:numCache>
            </c:numRef>
          </c:val>
          <c:extLst>
            <c:ext xmlns:c16="http://schemas.microsoft.com/office/drawing/2014/chart" uri="{C3380CC4-5D6E-409C-BE32-E72D297353CC}">
              <c16:uniqueId val="{00000000-684A-41BE-B706-CE767B70F1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277.89</c:v>
                </c:pt>
                <c:pt idx="1">
                  <c:v>256.37</c:v>
                </c:pt>
                <c:pt idx="2">
                  <c:v>135.35</c:v>
                </c:pt>
                <c:pt idx="3">
                  <c:v>150.91999999999999</c:v>
                </c:pt>
                <c:pt idx="4">
                  <c:v>151.72</c:v>
                </c:pt>
              </c:numCache>
            </c:numRef>
          </c:val>
          <c:smooth val="0"/>
          <c:extLst>
            <c:ext xmlns:c16="http://schemas.microsoft.com/office/drawing/2014/chart" uri="{C3380CC4-5D6E-409C-BE32-E72D297353CC}">
              <c16:uniqueId val="{00000001-684A-41BE-B706-CE767B70F1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1045.3399999999999</c:v>
                </c:pt>
                <c:pt idx="1">
                  <c:v>993.86</c:v>
                </c:pt>
                <c:pt idx="2">
                  <c:v>1110.6199999999999</c:v>
                </c:pt>
                <c:pt idx="3">
                  <c:v>1137.8900000000001</c:v>
                </c:pt>
                <c:pt idx="4">
                  <c:v>1144.5899999999999</c:v>
                </c:pt>
              </c:numCache>
            </c:numRef>
          </c:val>
          <c:extLst>
            <c:ext xmlns:c16="http://schemas.microsoft.com/office/drawing/2014/chart" uri="{C3380CC4-5D6E-409C-BE32-E72D297353CC}">
              <c16:uniqueId val="{00000000-89B6-48D9-84FE-C934F0244A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89B6-48D9-84FE-C934F0244A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31.42</c:v>
                </c:pt>
                <c:pt idx="1">
                  <c:v>38.6</c:v>
                </c:pt>
                <c:pt idx="2">
                  <c:v>32.14</c:v>
                </c:pt>
                <c:pt idx="3">
                  <c:v>32.549999999999997</c:v>
                </c:pt>
                <c:pt idx="4">
                  <c:v>27.48</c:v>
                </c:pt>
              </c:numCache>
            </c:numRef>
          </c:val>
          <c:extLst>
            <c:ext xmlns:c16="http://schemas.microsoft.com/office/drawing/2014/chart" uri="{C3380CC4-5D6E-409C-BE32-E72D297353CC}">
              <c16:uniqueId val="{00000000-D7A4-4E91-8746-9BEE4B5C39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D7A4-4E91-8746-9BEE4B5C39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607.66999999999996</c:v>
                </c:pt>
                <c:pt idx="1">
                  <c:v>493.72</c:v>
                </c:pt>
                <c:pt idx="2">
                  <c:v>482.34</c:v>
                </c:pt>
                <c:pt idx="3">
                  <c:v>584.04999999999995</c:v>
                </c:pt>
                <c:pt idx="4">
                  <c:v>705.34</c:v>
                </c:pt>
              </c:numCache>
            </c:numRef>
          </c:val>
          <c:extLst>
            <c:ext xmlns:c16="http://schemas.microsoft.com/office/drawing/2014/chart" uri="{C3380CC4-5D6E-409C-BE32-E72D297353CC}">
              <c16:uniqueId val="{00000000-FCE5-4518-A5C6-747AFBD45B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FCE5-4518-A5C6-747AFBD45B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南砺市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47778</v>
      </c>
      <c r="AM8" s="42"/>
      <c r="AN8" s="42"/>
      <c r="AO8" s="42"/>
      <c r="AP8" s="42"/>
      <c r="AQ8" s="42"/>
      <c r="AR8" s="42"/>
      <c r="AS8" s="42"/>
      <c r="AT8" s="35">
        <f>データ!T6</f>
        <v>668.64</v>
      </c>
      <c r="AU8" s="35"/>
      <c r="AV8" s="35"/>
      <c r="AW8" s="35"/>
      <c r="AX8" s="35"/>
      <c r="AY8" s="35"/>
      <c r="AZ8" s="35"/>
      <c r="BA8" s="35"/>
      <c r="BB8" s="35">
        <f>データ!U6</f>
        <v>71.459999999999994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-86.83</v>
      </c>
      <c r="J10" s="35"/>
      <c r="K10" s="35"/>
      <c r="L10" s="35"/>
      <c r="M10" s="35"/>
      <c r="N10" s="35"/>
      <c r="O10" s="35"/>
      <c r="P10" s="35">
        <f>データ!P6</f>
        <v>0.23</v>
      </c>
      <c r="Q10" s="35"/>
      <c r="R10" s="35"/>
      <c r="S10" s="35"/>
      <c r="T10" s="35"/>
      <c r="U10" s="35"/>
      <c r="V10" s="35"/>
      <c r="W10" s="35">
        <f>データ!Q6</f>
        <v>100</v>
      </c>
      <c r="X10" s="35"/>
      <c r="Y10" s="35"/>
      <c r="Z10" s="35"/>
      <c r="AA10" s="35"/>
      <c r="AB10" s="35"/>
      <c r="AC10" s="35"/>
      <c r="AD10" s="42">
        <f>データ!R6</f>
        <v>3960</v>
      </c>
      <c r="AE10" s="42"/>
      <c r="AF10" s="42"/>
      <c r="AG10" s="42"/>
      <c r="AH10" s="42"/>
      <c r="AI10" s="42"/>
      <c r="AJ10" s="42"/>
      <c r="AK10" s="2"/>
      <c r="AL10" s="42">
        <f>データ!V6</f>
        <v>110</v>
      </c>
      <c r="AM10" s="42"/>
      <c r="AN10" s="42"/>
      <c r="AO10" s="42"/>
      <c r="AP10" s="42"/>
      <c r="AQ10" s="42"/>
      <c r="AR10" s="42"/>
      <c r="AS10" s="42"/>
      <c r="AT10" s="35">
        <f>データ!W6</f>
        <v>0.06</v>
      </c>
      <c r="AU10" s="35"/>
      <c r="AV10" s="35"/>
      <c r="AW10" s="35"/>
      <c r="AX10" s="35"/>
      <c r="AY10" s="35"/>
      <c r="AZ10" s="35"/>
      <c r="BA10" s="35"/>
      <c r="BB10" s="35">
        <f>データ!X6</f>
        <v>1833.33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l7aWFd22uXSXCgnyFhq2tzvojvZ5lxY7FIKIlgWWskrkjToqFpJtPAleyuApAsOhgf6nlBFGiQho8E6qZQ8xA==" saltValue="6RcABmN4Zf1ZdLldy4Uq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162108</v>
      </c>
      <c r="D6" s="19">
        <f t="shared" si="3"/>
        <v>46</v>
      </c>
      <c r="E6" s="19">
        <f t="shared" si="3"/>
        <v>18</v>
      </c>
      <c r="F6" s="19">
        <f t="shared" si="3"/>
        <v>1</v>
      </c>
      <c r="G6" s="19">
        <f t="shared" si="3"/>
        <v>0</v>
      </c>
      <c r="H6" s="19" t="str">
        <f t="shared" si="3"/>
        <v>富山県　南砺市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-86.83</v>
      </c>
      <c r="P6" s="20">
        <f t="shared" si="3"/>
        <v>0.23</v>
      </c>
      <c r="Q6" s="20">
        <f t="shared" si="3"/>
        <v>100</v>
      </c>
      <c r="R6" s="20">
        <f t="shared" si="3"/>
        <v>3960</v>
      </c>
      <c r="S6" s="20">
        <f t="shared" si="3"/>
        <v>47778</v>
      </c>
      <c r="T6" s="20">
        <f t="shared" si="3"/>
        <v>668.64</v>
      </c>
      <c r="U6" s="20">
        <f t="shared" si="3"/>
        <v>71.459999999999994</v>
      </c>
      <c r="V6" s="20">
        <f t="shared" si="3"/>
        <v>110</v>
      </c>
      <c r="W6" s="20">
        <f t="shared" si="3"/>
        <v>0.06</v>
      </c>
      <c r="X6" s="20">
        <f t="shared" si="3"/>
        <v>1833.33</v>
      </c>
      <c r="Y6" s="21">
        <f>IF(Y7="",NA(),Y7)</f>
        <v>34.67</v>
      </c>
      <c r="Z6" s="21">
        <f t="shared" ref="Z6:AH6" si="4">IF(Z7="",NA(),Z7)</f>
        <v>37.57</v>
      </c>
      <c r="AA6" s="21">
        <f t="shared" si="4"/>
        <v>41.96</v>
      </c>
      <c r="AB6" s="21">
        <f t="shared" si="4"/>
        <v>35.93</v>
      </c>
      <c r="AC6" s="21">
        <f t="shared" si="4"/>
        <v>35.409999999999997</v>
      </c>
      <c r="AD6" s="21">
        <f t="shared" si="4"/>
        <v>86.84</v>
      </c>
      <c r="AE6" s="21">
        <f t="shared" si="4"/>
        <v>89.75</v>
      </c>
      <c r="AF6" s="21">
        <f t="shared" si="4"/>
        <v>96.14</v>
      </c>
      <c r="AG6" s="21">
        <f t="shared" si="4"/>
        <v>95.6</v>
      </c>
      <c r="AH6" s="21">
        <f t="shared" si="4"/>
        <v>93.57</v>
      </c>
      <c r="AI6" s="20" t="str">
        <f>IF(AI7="","",IF(AI7="-","【-】","【"&amp;SUBSTITUTE(TEXT(AI7,"#,##0.00"),"-","△")&amp;"】"))</f>
        <v>【93.47】</v>
      </c>
      <c r="AJ6" s="21">
        <f>IF(AJ7="",NA(),AJ7)</f>
        <v>2303.8200000000002</v>
      </c>
      <c r="AK6" s="21">
        <f t="shared" ref="AK6:AS6" si="5">IF(AK7="",NA(),AK7)</f>
        <v>2721.81</v>
      </c>
      <c r="AL6" s="21">
        <f t="shared" si="5"/>
        <v>3848.66</v>
      </c>
      <c r="AM6" s="21">
        <f t="shared" si="5"/>
        <v>3813.84</v>
      </c>
      <c r="AN6" s="21">
        <f t="shared" si="5"/>
        <v>4437.8</v>
      </c>
      <c r="AO6" s="21">
        <f t="shared" si="5"/>
        <v>254.32</v>
      </c>
      <c r="AP6" s="21">
        <f t="shared" si="5"/>
        <v>249.76</v>
      </c>
      <c r="AQ6" s="21">
        <f t="shared" si="5"/>
        <v>237</v>
      </c>
      <c r="AR6" s="21">
        <f t="shared" si="5"/>
        <v>257.23</v>
      </c>
      <c r="AS6" s="21">
        <f t="shared" si="5"/>
        <v>293.54000000000002</v>
      </c>
      <c r="AT6" s="20" t="str">
        <f>IF(AT7="","",IF(AT7="-","【-】","【"&amp;SUBSTITUTE(TEXT(AT7,"#,##0.00"),"-","△")&amp;"】"))</f>
        <v>【264.35】</v>
      </c>
      <c r="AU6" s="21">
        <f>IF(AU7="",NA(),AU7)</f>
        <v>-381.08</v>
      </c>
      <c r="AV6" s="21">
        <f t="shared" ref="AV6:BD6" si="6">IF(AV7="",NA(),AV7)</f>
        <v>-368.29</v>
      </c>
      <c r="AW6" s="21">
        <f t="shared" si="6"/>
        <v>-271.61</v>
      </c>
      <c r="AX6" s="21">
        <f t="shared" si="6"/>
        <v>-363.26</v>
      </c>
      <c r="AY6" s="21">
        <f t="shared" si="6"/>
        <v>-327.62</v>
      </c>
      <c r="AZ6" s="21">
        <f t="shared" si="6"/>
        <v>277.89</v>
      </c>
      <c r="BA6" s="21">
        <f t="shared" si="6"/>
        <v>256.37</v>
      </c>
      <c r="BB6" s="21">
        <f t="shared" si="6"/>
        <v>135.35</v>
      </c>
      <c r="BC6" s="21">
        <f t="shared" si="6"/>
        <v>150.91999999999999</v>
      </c>
      <c r="BD6" s="21">
        <f t="shared" si="6"/>
        <v>151.72</v>
      </c>
      <c r="BE6" s="20" t="str">
        <f>IF(BE7="","",IF(BE7="-","【-】","【"&amp;SUBSTITUTE(TEXT(BE7,"#,##0.00"),"-","△")&amp;"】"))</f>
        <v>【155.91】</v>
      </c>
      <c r="BF6" s="21">
        <f>IF(BF7="",NA(),BF7)</f>
        <v>1045.3399999999999</v>
      </c>
      <c r="BG6" s="21">
        <f t="shared" ref="BG6:BO6" si="7">IF(BG7="",NA(),BG7)</f>
        <v>993.86</v>
      </c>
      <c r="BH6" s="21">
        <f t="shared" si="7"/>
        <v>1110.6199999999999</v>
      </c>
      <c r="BI6" s="21">
        <f t="shared" si="7"/>
        <v>1137.8900000000001</v>
      </c>
      <c r="BJ6" s="21">
        <f t="shared" si="7"/>
        <v>1144.5899999999999</v>
      </c>
      <c r="BK6" s="21">
        <f t="shared" si="7"/>
        <v>855.65</v>
      </c>
      <c r="BL6" s="21">
        <f t="shared" si="7"/>
        <v>862.99</v>
      </c>
      <c r="BM6" s="21">
        <f t="shared" si="7"/>
        <v>782.91</v>
      </c>
      <c r="BN6" s="21">
        <f t="shared" si="7"/>
        <v>783.21</v>
      </c>
      <c r="BO6" s="21">
        <f t="shared" si="7"/>
        <v>902.04</v>
      </c>
      <c r="BP6" s="20" t="str">
        <f>IF(BP7="","",IF(BP7="-","【-】","【"&amp;SUBSTITUTE(TEXT(BP7,"#,##0.00"),"-","△")&amp;"】"))</f>
        <v>【881.57】</v>
      </c>
      <c r="BQ6" s="21">
        <f>IF(BQ7="",NA(),BQ7)</f>
        <v>31.42</v>
      </c>
      <c r="BR6" s="21">
        <f t="shared" ref="BR6:BZ6" si="8">IF(BR7="",NA(),BR7)</f>
        <v>38.6</v>
      </c>
      <c r="BS6" s="21">
        <f t="shared" si="8"/>
        <v>32.14</v>
      </c>
      <c r="BT6" s="21">
        <f t="shared" si="8"/>
        <v>32.549999999999997</v>
      </c>
      <c r="BU6" s="21">
        <f t="shared" si="8"/>
        <v>27.48</v>
      </c>
      <c r="BV6" s="21">
        <f t="shared" si="8"/>
        <v>52.23</v>
      </c>
      <c r="BW6" s="21">
        <f t="shared" si="8"/>
        <v>50.06</v>
      </c>
      <c r="BX6" s="21">
        <f t="shared" si="8"/>
        <v>49.38</v>
      </c>
      <c r="BY6" s="21">
        <f t="shared" si="8"/>
        <v>48.53</v>
      </c>
      <c r="BZ6" s="21">
        <f t="shared" si="8"/>
        <v>46.11</v>
      </c>
      <c r="CA6" s="20" t="str">
        <f>IF(CA7="","",IF(CA7="-","【-】","【"&amp;SUBSTITUTE(TEXT(CA7,"#,##0.00"),"-","△")&amp;"】"))</f>
        <v>【46.46】</v>
      </c>
      <c r="CB6" s="21">
        <f>IF(CB7="",NA(),CB7)</f>
        <v>607.66999999999996</v>
      </c>
      <c r="CC6" s="21">
        <f t="shared" ref="CC6:CK6" si="9">IF(CC7="",NA(),CC7)</f>
        <v>493.72</v>
      </c>
      <c r="CD6" s="21">
        <f t="shared" si="9"/>
        <v>482.34</v>
      </c>
      <c r="CE6" s="21">
        <f t="shared" si="9"/>
        <v>584.04999999999995</v>
      </c>
      <c r="CF6" s="21">
        <f t="shared" si="9"/>
        <v>705.34</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114.71</v>
      </c>
      <c r="CN6" s="21">
        <f t="shared" ref="CN6:CV6" si="10">IF(CN7="",NA(),CN7)</f>
        <v>114.71</v>
      </c>
      <c r="CO6" s="21">
        <f t="shared" si="10"/>
        <v>111.76</v>
      </c>
      <c r="CP6" s="21">
        <f t="shared" si="10"/>
        <v>102.94</v>
      </c>
      <c r="CQ6" s="21">
        <f t="shared" si="10"/>
        <v>97.06</v>
      </c>
      <c r="CR6" s="21">
        <f t="shared" si="10"/>
        <v>50.56</v>
      </c>
      <c r="CS6" s="21">
        <f t="shared" si="10"/>
        <v>47.35</v>
      </c>
      <c r="CT6" s="21">
        <f t="shared" si="10"/>
        <v>46.36</v>
      </c>
      <c r="CU6" s="21">
        <f t="shared" si="10"/>
        <v>46.45</v>
      </c>
      <c r="CV6" s="21">
        <f t="shared" si="10"/>
        <v>45.36</v>
      </c>
      <c r="CW6" s="20" t="str">
        <f>IF(CW7="","",IF(CW7="-","【-】","【"&amp;SUBSTITUTE(TEXT(CW7,"#,##0.00"),"-","△")&amp;"】"))</f>
        <v>【45.78】</v>
      </c>
      <c r="CX6" s="21">
        <f>IF(CX7="",NA(),CX7)</f>
        <v>99.28</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1">
        <f>IF(DI7="",NA(),DI7)</f>
        <v>32.869999999999997</v>
      </c>
      <c r="DJ6" s="21">
        <f t="shared" ref="DJ6:DR6" si="12">IF(DJ7="",NA(),DJ7)</f>
        <v>36.880000000000003</v>
      </c>
      <c r="DK6" s="21">
        <f t="shared" si="12"/>
        <v>40.950000000000003</v>
      </c>
      <c r="DL6" s="21">
        <f t="shared" si="12"/>
        <v>44.99</v>
      </c>
      <c r="DM6" s="21">
        <f t="shared" si="12"/>
        <v>48.31</v>
      </c>
      <c r="DN6" s="21">
        <f t="shared" si="12"/>
        <v>44.22</v>
      </c>
      <c r="DO6" s="21">
        <f t="shared" si="12"/>
        <v>39.64</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162108</v>
      </c>
      <c r="D7" s="23">
        <v>46</v>
      </c>
      <c r="E7" s="23">
        <v>18</v>
      </c>
      <c r="F7" s="23">
        <v>1</v>
      </c>
      <c r="G7" s="23">
        <v>0</v>
      </c>
      <c r="H7" s="23" t="s">
        <v>96</v>
      </c>
      <c r="I7" s="23" t="s">
        <v>97</v>
      </c>
      <c r="J7" s="23" t="s">
        <v>98</v>
      </c>
      <c r="K7" s="23" t="s">
        <v>99</v>
      </c>
      <c r="L7" s="23" t="s">
        <v>100</v>
      </c>
      <c r="M7" s="23" t="s">
        <v>101</v>
      </c>
      <c r="N7" s="24" t="s">
        <v>102</v>
      </c>
      <c r="O7" s="24">
        <v>-86.83</v>
      </c>
      <c r="P7" s="24">
        <v>0.23</v>
      </c>
      <c r="Q7" s="24">
        <v>100</v>
      </c>
      <c r="R7" s="24">
        <v>3960</v>
      </c>
      <c r="S7" s="24">
        <v>47778</v>
      </c>
      <c r="T7" s="24">
        <v>668.64</v>
      </c>
      <c r="U7" s="24">
        <v>71.459999999999994</v>
      </c>
      <c r="V7" s="24">
        <v>110</v>
      </c>
      <c r="W7" s="24">
        <v>0.06</v>
      </c>
      <c r="X7" s="24">
        <v>1833.33</v>
      </c>
      <c r="Y7" s="24">
        <v>34.67</v>
      </c>
      <c r="Z7" s="24">
        <v>37.57</v>
      </c>
      <c r="AA7" s="24">
        <v>41.96</v>
      </c>
      <c r="AB7" s="24">
        <v>35.93</v>
      </c>
      <c r="AC7" s="24">
        <v>35.409999999999997</v>
      </c>
      <c r="AD7" s="24">
        <v>86.84</v>
      </c>
      <c r="AE7" s="24">
        <v>89.75</v>
      </c>
      <c r="AF7" s="24">
        <v>96.14</v>
      </c>
      <c r="AG7" s="24">
        <v>95.6</v>
      </c>
      <c r="AH7" s="24">
        <v>93.57</v>
      </c>
      <c r="AI7" s="24">
        <v>93.47</v>
      </c>
      <c r="AJ7" s="24">
        <v>2303.8200000000002</v>
      </c>
      <c r="AK7" s="24">
        <v>2721.81</v>
      </c>
      <c r="AL7" s="24">
        <v>3848.66</v>
      </c>
      <c r="AM7" s="24">
        <v>3813.84</v>
      </c>
      <c r="AN7" s="24">
        <v>4437.8</v>
      </c>
      <c r="AO7" s="24">
        <v>254.32</v>
      </c>
      <c r="AP7" s="24">
        <v>249.76</v>
      </c>
      <c r="AQ7" s="24">
        <v>237</v>
      </c>
      <c r="AR7" s="24">
        <v>257.23</v>
      </c>
      <c r="AS7" s="24">
        <v>293.54000000000002</v>
      </c>
      <c r="AT7" s="24">
        <v>264.35000000000002</v>
      </c>
      <c r="AU7" s="24">
        <v>-381.08</v>
      </c>
      <c r="AV7" s="24">
        <v>-368.29</v>
      </c>
      <c r="AW7" s="24">
        <v>-271.61</v>
      </c>
      <c r="AX7" s="24">
        <v>-363.26</v>
      </c>
      <c r="AY7" s="24">
        <v>-327.62</v>
      </c>
      <c r="AZ7" s="24">
        <v>277.89</v>
      </c>
      <c r="BA7" s="24">
        <v>256.37</v>
      </c>
      <c r="BB7" s="24">
        <v>135.35</v>
      </c>
      <c r="BC7" s="24">
        <v>150.91999999999999</v>
      </c>
      <c r="BD7" s="24">
        <v>151.72</v>
      </c>
      <c r="BE7" s="24">
        <v>155.91</v>
      </c>
      <c r="BF7" s="24">
        <v>1045.3399999999999</v>
      </c>
      <c r="BG7" s="24">
        <v>993.86</v>
      </c>
      <c r="BH7" s="24">
        <v>1110.6199999999999</v>
      </c>
      <c r="BI7" s="24">
        <v>1137.8900000000001</v>
      </c>
      <c r="BJ7" s="24">
        <v>1144.5899999999999</v>
      </c>
      <c r="BK7" s="24">
        <v>855.65</v>
      </c>
      <c r="BL7" s="24">
        <v>862.99</v>
      </c>
      <c r="BM7" s="24">
        <v>782.91</v>
      </c>
      <c r="BN7" s="24">
        <v>783.21</v>
      </c>
      <c r="BO7" s="24">
        <v>902.04</v>
      </c>
      <c r="BP7" s="24">
        <v>881.57</v>
      </c>
      <c r="BQ7" s="24">
        <v>31.42</v>
      </c>
      <c r="BR7" s="24">
        <v>38.6</v>
      </c>
      <c r="BS7" s="24">
        <v>32.14</v>
      </c>
      <c r="BT7" s="24">
        <v>32.549999999999997</v>
      </c>
      <c r="BU7" s="24">
        <v>27.48</v>
      </c>
      <c r="BV7" s="24">
        <v>52.23</v>
      </c>
      <c r="BW7" s="24">
        <v>50.06</v>
      </c>
      <c r="BX7" s="24">
        <v>49.38</v>
      </c>
      <c r="BY7" s="24">
        <v>48.53</v>
      </c>
      <c r="BZ7" s="24">
        <v>46.11</v>
      </c>
      <c r="CA7" s="24">
        <v>46.46</v>
      </c>
      <c r="CB7" s="24">
        <v>607.66999999999996</v>
      </c>
      <c r="CC7" s="24">
        <v>493.72</v>
      </c>
      <c r="CD7" s="24">
        <v>482.34</v>
      </c>
      <c r="CE7" s="24">
        <v>584.04999999999995</v>
      </c>
      <c r="CF7" s="24">
        <v>705.34</v>
      </c>
      <c r="CG7" s="24">
        <v>294.05</v>
      </c>
      <c r="CH7" s="24">
        <v>309.22000000000003</v>
      </c>
      <c r="CI7" s="24">
        <v>316.97000000000003</v>
      </c>
      <c r="CJ7" s="24">
        <v>326.17</v>
      </c>
      <c r="CK7" s="24">
        <v>336.93</v>
      </c>
      <c r="CL7" s="24">
        <v>339.86</v>
      </c>
      <c r="CM7" s="24">
        <v>114.71</v>
      </c>
      <c r="CN7" s="24">
        <v>114.71</v>
      </c>
      <c r="CO7" s="24">
        <v>111.76</v>
      </c>
      <c r="CP7" s="24">
        <v>102.94</v>
      </c>
      <c r="CQ7" s="24">
        <v>97.06</v>
      </c>
      <c r="CR7" s="24">
        <v>50.56</v>
      </c>
      <c r="CS7" s="24">
        <v>47.35</v>
      </c>
      <c r="CT7" s="24">
        <v>46.36</v>
      </c>
      <c r="CU7" s="24">
        <v>46.45</v>
      </c>
      <c r="CV7" s="24">
        <v>45.36</v>
      </c>
      <c r="CW7" s="24">
        <v>45.78</v>
      </c>
      <c r="CX7" s="24">
        <v>99.28</v>
      </c>
      <c r="CY7" s="24">
        <v>100</v>
      </c>
      <c r="CZ7" s="24">
        <v>100</v>
      </c>
      <c r="DA7" s="24">
        <v>100</v>
      </c>
      <c r="DB7" s="24">
        <v>100</v>
      </c>
      <c r="DC7" s="24">
        <v>83.85</v>
      </c>
      <c r="DD7" s="24">
        <v>81.209999999999994</v>
      </c>
      <c r="DE7" s="24">
        <v>83.08</v>
      </c>
      <c r="DF7" s="24">
        <v>82.61</v>
      </c>
      <c r="DG7" s="24">
        <v>82.21</v>
      </c>
      <c r="DH7" s="24">
        <v>81.819999999999993</v>
      </c>
      <c r="DI7" s="24">
        <v>32.869999999999997</v>
      </c>
      <c r="DJ7" s="24">
        <v>36.880000000000003</v>
      </c>
      <c r="DK7" s="24">
        <v>40.950000000000003</v>
      </c>
      <c r="DL7" s="24">
        <v>44.99</v>
      </c>
      <c r="DM7" s="24">
        <v>48.31</v>
      </c>
      <c r="DN7" s="24">
        <v>44.22</v>
      </c>
      <c r="DO7" s="24">
        <v>39.64</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Takehara　Kyoko</cp:lastModifiedBy>
  <cp:lastPrinted>2024-01-26T01:18:45Z</cp:lastPrinted>
  <dcterms:created xsi:type="dcterms:W3CDTF">2023-12-12T01:08:49Z</dcterms:created>
  <dcterms:modified xsi:type="dcterms:W3CDTF">2024-01-26T01:19:32Z</dcterms:modified>
  <cp:category/>
</cp:coreProperties>
</file>