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0170050上下水道業務課\002上水道財務\006統計・照会\各種照会\R5\内部照会(上水道財務)\財政課\12_20240117144043_【125〆】公営企業に係る経営比較分析表（令和４年度決算）の分析等について（依頼）\回答（上水道）\"/>
    </mc:Choice>
  </mc:AlternateContent>
  <workbookProtection workbookAlgorithmName="SHA-512" workbookHashValue="mpcSVX8ziv+QZ7a6HZmDsXFmRyznF8rNrFVmmstOqoY0AOnyJ0qVGPGy2uemj6EJmcHR1oYarNaz8NzZxQnAsg==" workbookSaltValue="+hf+KwslnZBZYIsd47iWh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<sst xmlns="http://schemas.openxmlformats.org/spreadsheetml/2006/main" count="228" uniqueCount="114">
  <si>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</si>
  <si>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</si>
  <si>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</si>
  <si>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</si>
  <si>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</si>
  <si>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</si>
  <si>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</si>
  <si>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</si>
  <si>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</si>
  <si>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</si>
  <si>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</si>
  <si>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</si>
  <si>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</si>
  <si>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</si>
  <si>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</si>
  <si>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</si>
  <si>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</si>
  <si>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</si>
  <si>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</si>
  <si>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</si>
  <si>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</si>
  <si>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</si>
  <si>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</si>
  <si>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</si>
  <si>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</si>
  <si>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</si>
  <si>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</si>
  <si>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</si>
  <si>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</si>
  <si>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</si>
  <si>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</si>
  <si>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</si>
  <si>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</si>
  <si>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</si>
  <si>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</si>
  <si>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</si>
  <si>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</si>
  <si>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</si>
  <si>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</si>
  <si>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</si>
  <si>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</si>
  <si>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</si>
  <si>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</si>
  <si>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</si>
  <si>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</si>
  <si>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</si>
  <si>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</si>
  <si>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</si>
  <si>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</si>
  <si>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</si>
  <si>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</si>
  <si>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</si>
  <si>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</si>
  <si>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</si>
  <si>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</si>
  <si>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</si>
  <si>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</si>
  <si>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</si>
  <si>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</si>
  <si>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</si>
  <si>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</si>
  <si>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</si>
  <si>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</si>
  <si>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</si>
  <si>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</si>
  <si>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</si>
  <si>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</si>
  <si>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</si>
  <si>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</si>
  <si>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</si>
  <si>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</si>
  <si>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</si>
  <si>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</si>
  <si>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</si>
  <si>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</si>
  <si>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</si>
  <si>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</si>
  <si>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</si>
  <si>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</si>
  <si>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</si>
  <si>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</si>
  <si>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</si>
  <si>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</si>
  <si>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</si>
  <si>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</si>
  <si>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</si>
  <si>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</si>
  <si>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</si>
  <si>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</si>
  <si>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</si>
  <si>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</si>
  <si>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</si>
  <si>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</si>
  <si>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射水市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</si>
  <si>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</si>
  <si>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</si>
  <si>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</si>
  <si>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</si>
  <si>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</si>
  <si>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</si>
  <si>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</si>
  <si>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</si>
  <si>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</si>
  <si>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</si>
  <si>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</si>
  <si>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</si>
  <si>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</si>
  <si>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</si>
  <si>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</si>
  <si>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</si>
  <si>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</si>
  <si>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①有形固定資産減価償却率は、全国・類似団体平均を下回ったものの、年々上昇しており、老朽化した施設の計画的な更新が必要である。
②管路経年化率は全国・類似団体平均よりも高く、年々上昇している。法定耐用年数に捉われず、管路の老朽度を見極め、管路の長寿命化及び耐震化と併せて計画的な更新に努める。
③昨年度に引き続き、主要配水池の耐震化と大口径管路更新を重点事業としており、管路更新率は上昇したものの、全国・類似団体平均よりも低い値となった。アセットマネジメント（資産管理）の分析結果をもとに策定した建設改良計画に基づき、管路の長寿命化及び耐震化など計画的な更新に努めていく。</t>
    <rPh sb="24" eb="26">
      <t>シタマワ</t>
    </rPh>
    <rPh sb="83" eb="84">
      <t>タカ</t>
    </rPh>
    <rPh sb="147" eb="150">
      <t>サクネンド</t>
    </rPh>
    <rPh sb="151" eb="152">
      <t>ヒ</t>
    </rPh>
    <rPh sb="153" eb="154">
      <t>ツヅ</t>
    </rPh>
    <rPh sb="156" eb="158">
      <t>シュヨウ</t>
    </rPh>
    <rPh sb="158" eb="161">
      <t>ハイスイチ</t>
    </rPh>
    <rPh sb="162" eb="165">
      <t>タイシンカ</t>
    </rPh>
    <rPh sb="166" eb="169">
      <t>ダイコウケイ</t>
    </rPh>
    <rPh sb="169" eb="171">
      <t>カンロ</t>
    </rPh>
    <rPh sb="171" eb="173">
      <t>コウシン</t>
    </rPh>
    <rPh sb="174" eb="176">
      <t>ジュウテン</t>
    </rPh>
    <rPh sb="176" eb="178">
      <t>ジギョウ</t>
    </rPh>
    <rPh sb="190" eb="192">
      <t>ジョウショウ</t>
    </rPh>
    <rPh sb="235" eb="237">
      <t>ブンセキ</t>
    </rPh>
    <rPh sb="237" eb="239">
      <t>ケッカ</t>
    </rPh>
    <rPh sb="243" eb="245">
      <t>サクテイ</t>
    </rPh>
    <rPh sb="247" eb="249">
      <t>ケンセツ</t>
    </rPh>
    <rPh sb="249" eb="251">
      <t>カイリョウ</t>
    </rPh>
    <rPh sb="251" eb="253">
      <t>ケイカク</t>
    </rPh>
    <rPh sb="254" eb="255">
      <t>モト</t>
    </rPh>
    <phoneticPr fontId="4"/>
  </si>
  <si>
    <t>経常収支比率、流動比率及び料金回収率はそれぞれ100％を超えており、概ね健全な経営状況にあると言える。しかし、給水人口の減少及び節水機器等の普及による水需要の減少と施設の更新需要の増加により、今後の経営状況は一層厳しさを増すものと見込まれる。
令和２年度策定の経営戦略に基づき、中長期的な経営基盤の強化に向けて、官民連携や広域化等による経営改革・合理化を推進していくとともに、アセットマネジメント等の分析結果を踏まえた建設改良計画に基づき、施設及び管路の更新を実施していく。</t>
    <rPh sb="47" eb="48">
      <t>イ</t>
    </rPh>
    <rPh sb="127" eb="129">
      <t>サクテイ</t>
    </rPh>
    <rPh sb="209" eb="211">
      <t>ケンセツ</t>
    </rPh>
    <rPh sb="211" eb="213">
      <t>カイリョウ</t>
    </rPh>
    <phoneticPr fontId="4"/>
  </si>
  <si>
    <t>①受水費の抑制が主な要因となり、減収増益となったことで経常収支比率は上昇した。今後も減少することが予測される給水収益に対応可能な経営基盤の構築が必要である。
②累積欠損金は発生していない。
③流動資産の増加により流動比率は上昇したが、全国・類似団体平均を大きく下回っている。短期的な債務に対する支払能力に支障はないが、適性な資金保有額の検証を継続して行う。
④企業債残高、給水収益ともに減少したが、企業債残高対給水収益比率は上昇した。全国・類似団体平均よりも高い値であり、今後も企業債借入額の抑制等に努める。
⑤料金回収率は100％を上回っており、費用を料金収入で賄っている。
⑥受水費の抑制が主な要因となり、給水原価は低下した。全国・類似団体平均を下回ったものの、年々有収水量は減少する一方、物価上昇等により経常費用は増加傾向にあるため、より効率的な運営に努める必要がある。
⑦年間配水量の減少により施設利用率は低下したが、全国・類似団体平均よりも高い値である。今後の水需要予測に基づき、適切な施設規模を検討する必要がある。
⑧全国・類似団体平均よりも高い水準を維持しているが、今後も漏水防止対策等を進め有収率の向上に努める。</t>
    <rPh sb="1" eb="4">
      <t>ジュスイヒ</t>
    </rPh>
    <rPh sb="5" eb="7">
      <t>ヨクセイ</t>
    </rPh>
    <rPh sb="8" eb="9">
      <t>オモ</t>
    </rPh>
    <rPh sb="10" eb="12">
      <t>ヨウイン</t>
    </rPh>
    <rPh sb="16" eb="20">
      <t>ゲンシュウゾウエキ</t>
    </rPh>
    <rPh sb="27" eb="33">
      <t>ケイジョウシュウシヒリツ</t>
    </rPh>
    <rPh sb="34" eb="36">
      <t>ジョウショウ</t>
    </rPh>
    <rPh sb="39" eb="41">
      <t>コンゴ</t>
    </rPh>
    <rPh sb="42" eb="44">
      <t>ゲンショウ</t>
    </rPh>
    <rPh sb="49" eb="51">
      <t>ヨソク</t>
    </rPh>
    <rPh sb="54" eb="56">
      <t>キュウスイ</t>
    </rPh>
    <rPh sb="56" eb="58">
      <t>シュウエキ</t>
    </rPh>
    <rPh sb="59" eb="61">
      <t>タイオウ</t>
    </rPh>
    <rPh sb="61" eb="63">
      <t>カノウ</t>
    </rPh>
    <rPh sb="64" eb="66">
      <t>ケイエイ</t>
    </rPh>
    <rPh sb="66" eb="68">
      <t>キバン</t>
    </rPh>
    <rPh sb="69" eb="71">
      <t>コウチク</t>
    </rPh>
    <rPh sb="72" eb="74">
      <t>ヒツヨウ</t>
    </rPh>
    <rPh sb="96" eb="100">
      <t>リュウドウシサン</t>
    </rPh>
    <rPh sb="101" eb="103">
      <t>ゾウカ</t>
    </rPh>
    <rPh sb="106" eb="108">
      <t>リュウドウ</t>
    </rPh>
    <rPh sb="108" eb="110">
      <t>ヒリツ</t>
    </rPh>
    <rPh sb="111" eb="113">
      <t>ジョウショウ</t>
    </rPh>
    <rPh sb="117" eb="119">
      <t>ゼンコク</t>
    </rPh>
    <rPh sb="120" eb="122">
      <t>ルイジ</t>
    </rPh>
    <rPh sb="122" eb="124">
      <t>ダンタイ</t>
    </rPh>
    <rPh sb="124" eb="126">
      <t>ヘイキン</t>
    </rPh>
    <rPh sb="127" eb="128">
      <t>オオ</t>
    </rPh>
    <rPh sb="130" eb="132">
      <t>シタマワ</t>
    </rPh>
    <rPh sb="159" eb="161">
      <t>テキセイ</t>
    </rPh>
    <rPh sb="162" eb="164">
      <t>シキン</t>
    </rPh>
    <rPh sb="164" eb="166">
      <t>ホユウ</t>
    </rPh>
    <rPh sb="166" eb="167">
      <t>ガク</t>
    </rPh>
    <rPh sb="168" eb="170">
      <t>ケンショウ</t>
    </rPh>
    <rPh sb="171" eb="173">
      <t>ケイゾク</t>
    </rPh>
    <rPh sb="175" eb="176">
      <t>オコナ</t>
    </rPh>
    <rPh sb="180" eb="185">
      <t>キギョウサイザンダカ</t>
    </rPh>
    <rPh sb="186" eb="190">
      <t>キュウスイシュウエキ</t>
    </rPh>
    <rPh sb="209" eb="211">
      <t>ブンセキ</t>
    </rPh>
    <rPh sb="212" eb="214">
      <t>ジョウショウ</t>
    </rPh>
    <rPh sb="290" eb="293">
      <t>ジュスイヒ</t>
    </rPh>
    <rPh sb="294" eb="296">
      <t>ヨクセイ</t>
    </rPh>
    <rPh sb="297" eb="298">
      <t>オモ</t>
    </rPh>
    <rPh sb="299" eb="301">
      <t>ヨウイン</t>
    </rPh>
    <rPh sb="310" eb="312">
      <t>テイカ</t>
    </rPh>
    <rPh sb="315" eb="317">
      <t>ゼンコク</t>
    </rPh>
    <rPh sb="318" eb="320">
      <t>ルイジ</t>
    </rPh>
    <rPh sb="320" eb="322">
      <t>ダンタイ</t>
    </rPh>
    <rPh sb="322" eb="324">
      <t>ヘイキン</t>
    </rPh>
    <rPh sb="325" eb="327">
      <t>シタマワ</t>
    </rPh>
    <rPh sb="333" eb="335">
      <t>ネンネン</t>
    </rPh>
    <rPh sb="335" eb="337">
      <t>ユウシュウ</t>
    </rPh>
    <rPh sb="337" eb="339">
      <t>スイリョウ</t>
    </rPh>
    <rPh sb="340" eb="342">
      <t>ゲンショウ</t>
    </rPh>
    <rPh sb="344" eb="346">
      <t>イッポウ</t>
    </rPh>
    <rPh sb="347" eb="352">
      <t>ブッカジョウショウトウ</t>
    </rPh>
    <rPh sb="355" eb="359">
      <t>ケイジョウヒヨウ</t>
    </rPh>
    <rPh sb="360" eb="364">
      <t>ゾウカケイコウ</t>
    </rPh>
    <rPh sb="372" eb="374">
      <t>コウリツ</t>
    </rPh>
    <rPh sb="374" eb="375">
      <t>テキ</t>
    </rPh>
    <rPh sb="376" eb="378">
      <t>ウンエイ</t>
    </rPh>
    <rPh sb="379" eb="380">
      <t>ツト</t>
    </rPh>
    <rPh sb="382" eb="384">
      <t>ヒツヨウ</t>
    </rPh>
    <rPh sb="396" eb="398">
      <t>ゲンショウ</t>
    </rPh>
    <rPh sb="407" eb="409">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</si>
</sst>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0.75</c:v>
                </c:pt>
                <c:pt idx="1">
                  <c:v>0.49</c:v>
                </c:pt>
                <c:pt idx="2">
                  <c:v>0.46</c:v>
                </c:pt>
                <c:pt idx="3">
                  <c:v>0.4</c:v>
                </c:pt>
                <c:pt idx="4">
                  <c:v>0.48</c:v>
                </c:pt>
              </c:numCache>
            </c:numRef>
          </c:val>
          <c:extLst>
            <c:ext xmlns:c16="http://schemas.microsoft.com/office/drawing/2014/chart" uri="{C3380CC4-5D6E-409C-BE32-E72D297353CC}">
              <c16:uniqueId val="{00000000-0070-4686-AA3E-84B4B573BEC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0070-4686-AA3E-84B4B573BEC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64.069999999999993</c:v>
                </c:pt>
                <c:pt idx="1">
                  <c:v>63.49</c:v>
                </c:pt>
                <c:pt idx="2">
                  <c:v>64.510000000000005</c:v>
                </c:pt>
                <c:pt idx="3">
                  <c:v>63.18</c:v>
                </c:pt>
                <c:pt idx="4">
                  <c:v>62.75</c:v>
                </c:pt>
              </c:numCache>
            </c:numRef>
          </c:val>
          <c:extLst>
            <c:ext xmlns:c16="http://schemas.microsoft.com/office/drawing/2014/chart" uri="{C3380CC4-5D6E-409C-BE32-E72D297353CC}">
              <c16:uniqueId val="{00000000-8066-4775-B916-2694B118A28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8066-4775-B916-2694B118A28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94.13</c:v>
                </c:pt>
                <c:pt idx="1">
                  <c:v>93.53</c:v>
                </c:pt>
                <c:pt idx="2">
                  <c:v>93.95</c:v>
                </c:pt>
                <c:pt idx="3">
                  <c:v>94.49</c:v>
                </c:pt>
                <c:pt idx="4">
                  <c:v>93.96</c:v>
                </c:pt>
              </c:numCache>
            </c:numRef>
          </c:val>
          <c:extLst>
            <c:ext xmlns:c16="http://schemas.microsoft.com/office/drawing/2014/chart" uri="{C3380CC4-5D6E-409C-BE32-E72D297353CC}">
              <c16:uniqueId val="{00000000-5095-4803-8391-98F5534199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5095-4803-8391-98F5534199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115.27</c:v>
                </c:pt>
                <c:pt idx="1">
                  <c:v>114.7</c:v>
                </c:pt>
                <c:pt idx="2">
                  <c:v>114.63</c:v>
                </c:pt>
                <c:pt idx="3">
                  <c:v>114.49</c:v>
                </c:pt>
                <c:pt idx="4">
                  <c:v>118.34</c:v>
                </c:pt>
              </c:numCache>
            </c:numRef>
          </c:val>
          <c:extLst>
            <c:ext xmlns:c16="http://schemas.microsoft.com/office/drawing/2014/chart" uri="{C3380CC4-5D6E-409C-BE32-E72D297353CC}">
              <c16:uniqueId val="{00000000-D229-4A0F-AA21-3740CB012C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D229-4A0F-AA21-3740CB012C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48.21</c:v>
                </c:pt>
                <c:pt idx="1">
                  <c:v>49</c:v>
                </c:pt>
                <c:pt idx="2">
                  <c:v>49.58</c:v>
                </c:pt>
                <c:pt idx="3">
                  <c:v>50.29</c:v>
                </c:pt>
                <c:pt idx="4">
                  <c:v>50.62</c:v>
                </c:pt>
              </c:numCache>
            </c:numRef>
          </c:val>
          <c:extLst>
            <c:ext xmlns:c16="http://schemas.microsoft.com/office/drawing/2014/chart" uri="{C3380CC4-5D6E-409C-BE32-E72D297353CC}">
              <c16:uniqueId val="{00000000-C317-476F-BE53-CAD2584AECA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C317-476F-BE53-CAD2584AECA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22.57</c:v>
                </c:pt>
                <c:pt idx="1">
                  <c:v>23.17</c:v>
                </c:pt>
                <c:pt idx="2">
                  <c:v>24.61</c:v>
                </c:pt>
                <c:pt idx="3">
                  <c:v>26</c:v>
                </c:pt>
                <c:pt idx="4">
                  <c:v>27.47</c:v>
                </c:pt>
              </c:numCache>
            </c:numRef>
          </c:val>
          <c:extLst>
            <c:ext xmlns:c16="http://schemas.microsoft.com/office/drawing/2014/chart" uri="{C3380CC4-5D6E-409C-BE32-E72D297353CC}">
              <c16:uniqueId val="{00000000-3613-4B04-9EC0-F432E4F75D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3613-4B04-9EC0-F432E4F75D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DB-4E01-9DFB-68242AF12C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84DB-4E01-9DFB-68242AF12C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169.24</c:v>
                </c:pt>
                <c:pt idx="1">
                  <c:v>187.74</c:v>
                </c:pt>
                <c:pt idx="2">
                  <c:v>199.9</c:v>
                </c:pt>
                <c:pt idx="3">
                  <c:v>203.03</c:v>
                </c:pt>
                <c:pt idx="4">
                  <c:v>208.6</c:v>
                </c:pt>
              </c:numCache>
            </c:numRef>
          </c:val>
          <c:extLst>
            <c:ext xmlns:c16="http://schemas.microsoft.com/office/drawing/2014/chart" uri="{C3380CC4-5D6E-409C-BE32-E72D297353CC}">
              <c16:uniqueId val="{00000000-51E9-44B8-B4F3-5ED3640260E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51E9-44B8-B4F3-5ED3640260E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419.57</c:v>
                </c:pt>
                <c:pt idx="1">
                  <c:v>419.79</c:v>
                </c:pt>
                <c:pt idx="2">
                  <c:v>413.75</c:v>
                </c:pt>
                <c:pt idx="3">
                  <c:v>418.51</c:v>
                </c:pt>
                <c:pt idx="4">
                  <c:v>421.31</c:v>
                </c:pt>
              </c:numCache>
            </c:numRef>
          </c:val>
          <c:extLst>
            <c:ext xmlns:c16="http://schemas.microsoft.com/office/drawing/2014/chart" uri="{C3380CC4-5D6E-409C-BE32-E72D297353CC}">
              <c16:uniqueId val="{00000000-8ED1-47E6-A914-DE647CADFD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8ED1-47E6-A914-DE647CADFD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107.71</c:v>
                </c:pt>
                <c:pt idx="1">
                  <c:v>107.96</c:v>
                </c:pt>
                <c:pt idx="2">
                  <c:v>108.48</c:v>
                </c:pt>
                <c:pt idx="3">
                  <c:v>107.46</c:v>
                </c:pt>
                <c:pt idx="4">
                  <c:v>111.03</c:v>
                </c:pt>
              </c:numCache>
            </c:numRef>
          </c:val>
          <c:extLst>
            <c:ext xmlns:c16="http://schemas.microsoft.com/office/drawing/2014/chart" uri="{C3380CC4-5D6E-409C-BE32-E72D297353CC}">
              <c16:uniqueId val="{00000000-1333-41F2-940C-99A3C39F77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1333-41F2-940C-99A3C39F77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173.93</c:v>
                </c:pt>
                <c:pt idx="1">
                  <c:v>173.63</c:v>
                </c:pt>
                <c:pt idx="2">
                  <c:v>171.79</c:v>
                </c:pt>
                <c:pt idx="3">
                  <c:v>173.25</c:v>
                </c:pt>
                <c:pt idx="4">
                  <c:v>168.6</c:v>
                </c:pt>
              </c:numCache>
            </c:numRef>
          </c:val>
          <c:extLst>
            <c:ext xmlns:c16="http://schemas.microsoft.com/office/drawing/2014/chart" uri="{C3380CC4-5D6E-409C-BE32-E72D297353CC}">
              <c16:uniqueId val="{00000000-AAEB-43BD-BC49-477FCD2971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AAEB-43BD-BC49-477FCD2971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5" zoomScaleNormal="85" workbookViewId="0">
      <selection activeCell="BI59" sqref="BI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富山県　射水市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68"/>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0" t="s">
        <v>9</v>
      </c>
      <c r="BM7" s="81"/>
      <c r="BN7" s="81"/>
      <c r="BO7" s="81"/>
      <c r="BP7" s="81"/>
      <c r="BQ7" s="81"/>
      <c r="BR7" s="81"/>
      <c r="BS7" s="81"/>
      <c r="BT7" s="81"/>
      <c r="BU7" s="81"/>
      <c r="BV7" s="81"/>
      <c r="BW7" s="81"/>
      <c r="BX7" s="81"/>
      <c r="BY7" s="8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A4</v>
      </c>
      <c r="X8" s="76"/>
      <c r="Y8" s="76"/>
      <c r="Z8" s="76"/>
      <c r="AA8" s="76"/>
      <c r="AB8" s="76"/>
      <c r="AC8" s="76"/>
      <c r="AD8" s="76" t="str">
        <f>データ!$M$6</f>
        <v>非設置</v>
      </c>
      <c r="AE8" s="76"/>
      <c r="AF8" s="76"/>
      <c r="AG8" s="76"/>
      <c r="AH8" s="76"/>
      <c r="AI8" s="76"/>
      <c r="AJ8" s="76"/>
      <c r="AK8" s="2"/>
      <c r="AL8" s="67">
        <f>データ!$R$6</f>
        <v>91450</v>
      </c>
      <c r="AM8" s="67"/>
      <c r="AN8" s="67"/>
      <c r="AO8" s="67"/>
      <c r="AP8" s="67"/>
      <c r="AQ8" s="67"/>
      <c r="AR8" s="67"/>
      <c r="AS8" s="67"/>
      <c r="AT8" s="37">
        <f>データ!$S$6</f>
        <v>109.44</v>
      </c>
      <c r="AU8" s="38"/>
      <c r="AV8" s="38"/>
      <c r="AW8" s="38"/>
      <c r="AX8" s="38"/>
      <c r="AY8" s="38"/>
      <c r="AZ8" s="38"/>
      <c r="BA8" s="38"/>
      <c r="BB8" s="56">
        <f>データ!$T$6</f>
        <v>835.62</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15">
      <c r="A9" s="2"/>
      <c r="B9" s="46" t="s">
        <v>12</v>
      </c>
      <c r="C9" s="47"/>
      <c r="D9" s="47"/>
      <c r="E9" s="47"/>
      <c r="F9" s="47"/>
      <c r="G9" s="47"/>
      <c r="H9" s="47"/>
      <c r="I9" s="46" t="s">
        <v>13</v>
      </c>
      <c r="J9" s="47"/>
      <c r="K9" s="47"/>
      <c r="L9" s="47"/>
      <c r="M9" s="47"/>
      <c r="N9" s="47"/>
      <c r="O9" s="68"/>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7" t="str">
        <f>データ!$N$6</f>
        <v>-</v>
      </c>
      <c r="C10" s="38"/>
      <c r="D10" s="38"/>
      <c r="E10" s="38"/>
      <c r="F10" s="38"/>
      <c r="G10" s="38"/>
      <c r="H10" s="38"/>
      <c r="I10" s="37">
        <f>データ!$O$6</f>
        <v>60.43</v>
      </c>
      <c r="J10" s="38"/>
      <c r="K10" s="38"/>
      <c r="L10" s="38"/>
      <c r="M10" s="38"/>
      <c r="N10" s="38"/>
      <c r="O10" s="66"/>
      <c r="P10" s="56">
        <f>データ!$P$6</f>
        <v>99.23</v>
      </c>
      <c r="Q10" s="56"/>
      <c r="R10" s="56"/>
      <c r="S10" s="56"/>
      <c r="T10" s="56"/>
      <c r="U10" s="56"/>
      <c r="V10" s="56"/>
      <c r="W10" s="67">
        <f>データ!$Q$6</f>
        <v>3410</v>
      </c>
      <c r="X10" s="67"/>
      <c r="Y10" s="67"/>
      <c r="Z10" s="67"/>
      <c r="AA10" s="67"/>
      <c r="AB10" s="67"/>
      <c r="AC10" s="67"/>
      <c r="AD10" s="2"/>
      <c r="AE10" s="2"/>
      <c r="AF10" s="2"/>
      <c r="AG10" s="2"/>
      <c r="AH10" s="2"/>
      <c r="AI10" s="2"/>
      <c r="AJ10" s="2"/>
      <c r="AK10" s="2"/>
      <c r="AL10" s="67">
        <f>データ!$U$6</f>
        <v>90370</v>
      </c>
      <c r="AM10" s="67"/>
      <c r="AN10" s="67"/>
      <c r="AO10" s="67"/>
      <c r="AP10" s="67"/>
      <c r="AQ10" s="67"/>
      <c r="AR10" s="67"/>
      <c r="AS10" s="67"/>
      <c r="AT10" s="37">
        <f>データ!$V$6</f>
        <v>109.44</v>
      </c>
      <c r="AU10" s="38"/>
      <c r="AV10" s="38"/>
      <c r="AW10" s="38"/>
      <c r="AX10" s="38"/>
      <c r="AY10" s="38"/>
      <c r="AZ10" s="38"/>
      <c r="BA10" s="38"/>
      <c r="BB10" s="56">
        <f>データ!$W$6</f>
        <v>825.75</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2"/>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2"/>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2"/>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2"/>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2"/>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2"/>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2"/>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2"/>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2"/>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2"/>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2"/>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2"/>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2"/>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2"/>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2"/>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2"/>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2"/>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2"/>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2"/>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2"/>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2"/>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2"/>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2"/>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2"/>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2"/>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2"/>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2"/>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0"/>
      <c r="BN59" s="40"/>
      <c r="BO59" s="40"/>
      <c r="BP59" s="40"/>
      <c r="BQ59" s="40"/>
      <c r="BR59" s="40"/>
      <c r="BS59" s="40"/>
      <c r="BT59" s="40"/>
      <c r="BU59" s="40"/>
      <c r="BV59" s="40"/>
      <c r="BW59" s="40"/>
      <c r="BX59" s="40"/>
      <c r="BY59" s="40"/>
      <c r="BZ59" s="41"/>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2"/>
      <c r="BM60" s="40"/>
      <c r="BN60" s="40"/>
      <c r="BO60" s="40"/>
      <c r="BP60" s="40"/>
      <c r="BQ60" s="40"/>
      <c r="BR60" s="40"/>
      <c r="BS60" s="40"/>
      <c r="BT60" s="40"/>
      <c r="BU60" s="40"/>
      <c r="BV60" s="40"/>
      <c r="BW60" s="40"/>
      <c r="BX60" s="40"/>
      <c r="BY60" s="40"/>
      <c r="BZ60" s="4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2"/>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4"/>
      <c r="BN82" s="54"/>
      <c r="BO82" s="54"/>
      <c r="BP82" s="54"/>
      <c r="BQ82" s="54"/>
      <c r="BR82" s="54"/>
      <c r="BS82" s="54"/>
      <c r="BT82" s="54"/>
      <c r="BU82" s="54"/>
      <c r="BV82" s="54"/>
      <c r="BW82" s="54"/>
      <c r="BX82" s="54"/>
      <c r="BY82" s="54"/>
      <c r="BZ82" s="5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0F4A+RXbGOGRUZWXTTZk2MHKulZ+Jb+Ar3dhSuY/um5nIXZhcfUc7t02wAJlnFN9UG75DKYUhfL4Bpq6r2rUA==" saltValue="FrFH83am0gWoOh76vz+zA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162116</v>
      </c>
      <c r="D6" s="20">
        <f t="shared" si="3"/>
        <v>46</v>
      </c>
      <c r="E6" s="20">
        <f t="shared" si="3"/>
        <v>1</v>
      </c>
      <c r="F6" s="20">
        <f t="shared" si="3"/>
        <v>0</v>
      </c>
      <c r="G6" s="20">
        <f t="shared" si="3"/>
        <v>1</v>
      </c>
      <c r="H6" s="20" t="str">
        <f t="shared" si="3"/>
        <v>富山県　射水市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60.43</v>
      </c>
      <c r="P6" s="21">
        <f t="shared" si="3"/>
        <v>99.23</v>
      </c>
      <c r="Q6" s="21">
        <f t="shared" si="3"/>
        <v>3410</v>
      </c>
      <c r="R6" s="21">
        <f t="shared" si="3"/>
        <v>91450</v>
      </c>
      <c r="S6" s="21">
        <f t="shared" si="3"/>
        <v>109.44</v>
      </c>
      <c r="T6" s="21">
        <f t="shared" si="3"/>
        <v>835.62</v>
      </c>
      <c r="U6" s="21">
        <f t="shared" si="3"/>
        <v>90370</v>
      </c>
      <c r="V6" s="21">
        <f t="shared" si="3"/>
        <v>109.44</v>
      </c>
      <c r="W6" s="21">
        <f t="shared" si="3"/>
        <v>825.75</v>
      </c>
      <c r="X6" s="22">
        <f>IF(X7="",NA(),X7)</f>
        <v>115.27</v>
      </c>
      <c r="Y6" s="22">
        <f t="shared" ref="Y6:AG6" si="4">IF(Y7="",NA(),Y7)</f>
        <v>114.7</v>
      </c>
      <c r="Z6" s="22">
        <f t="shared" si="4"/>
        <v>114.63</v>
      </c>
      <c r="AA6" s="22">
        <f t="shared" si="4"/>
        <v>114.49</v>
      </c>
      <c r="AB6" s="22">
        <f t="shared" si="4"/>
        <v>118.34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169.24</v>
      </c>
      <c r="AU6" s="22">
        <f t="shared" ref="AU6:BC6" si="6">IF(AU7="",NA(),AU7)</f>
        <v>187.74</v>
      </c>
      <c r="AV6" s="22">
        <f t="shared" si="6"/>
        <v>199.9</v>
      </c>
      <c r="AW6" s="22">
        <f t="shared" si="6"/>
        <v>203.03</v>
      </c>
      <c r="AX6" s="22">
        <f t="shared" si="6"/>
        <v>208.6</v>
      </c>
      <c r="AY6" s="22">
        <f t="shared" si="6"/>
        <v>349.83</v>
      </c>
      <c r="AZ6" s="22">
        <f t="shared" si="6"/>
        <v>360.86</v>
      </c>
      <c r="BA6" s="22">
        <f t="shared" si="6"/>
        <v>350.79</v>
      </c>
      <c r="BB6" s="22">
        <f t="shared" si="6"/>
        <v>354.57</v>
      </c>
      <c r="BC6" s="22">
        <f t="shared" si="6"/>
        <v>357.74</v>
      </c>
      <c r="BD6" s="21" t="str">
        <f>IF(BD7="","",IF(BD7="-","【-】","【"&amp;SUBSTITUTE(TEXT(BD7,"#,##0.00"),"-","△")&amp;"】"))</f>
        <v>【252.29】</v>
      </c>
      <c r="BE6" s="22">
        <f>IF(BE7="",NA(),BE7)</f>
        <v>419.57</v>
      </c>
      <c r="BF6" s="22">
        <f t="shared" ref="BF6:BN6" si="7">IF(BF7="",NA(),BF7)</f>
        <v>419.79</v>
      </c>
      <c r="BG6" s="22">
        <f t="shared" si="7"/>
        <v>413.75</v>
      </c>
      <c r="BH6" s="22">
        <f t="shared" si="7"/>
        <v>418.51</v>
      </c>
      <c r="BI6" s="22">
        <f t="shared" si="7"/>
        <v>421.31</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107.71</v>
      </c>
      <c r="BQ6" s="22">
        <f t="shared" ref="BQ6:BY6" si="8">IF(BQ7="",NA(),BQ7)</f>
        <v>107.96</v>
      </c>
      <c r="BR6" s="22">
        <f t="shared" si="8"/>
        <v>108.48</v>
      </c>
      <c r="BS6" s="22">
        <f t="shared" si="8"/>
        <v>107.46</v>
      </c>
      <c r="BT6" s="22">
        <f t="shared" si="8"/>
        <v>111.03</v>
      </c>
      <c r="BU6" s="22">
        <f t="shared" si="8"/>
        <v>103.54</v>
      </c>
      <c r="BV6" s="22">
        <f t="shared" si="8"/>
        <v>103.32</v>
      </c>
      <c r="BW6" s="22">
        <f t="shared" si="8"/>
        <v>100.85</v>
      </c>
      <c r="BX6" s="22">
        <f t="shared" si="8"/>
        <v>103.79</v>
      </c>
      <c r="BY6" s="22">
        <f t="shared" si="8"/>
        <v>98.3</v>
      </c>
      <c r="BZ6" s="21" t="str">
        <f>IF(BZ7="","",IF(BZ7="-","【-】","【"&amp;SUBSTITUTE(TEXT(BZ7,"#,##0.00"),"-","△")&amp;"】"))</f>
        <v>【97.47】</v>
      </c>
      <c r="CA6" s="22">
        <f>IF(CA7="",NA(),CA7)</f>
        <v>173.93</v>
      </c>
      <c r="CB6" s="22">
        <f t="shared" ref="CB6:CJ6" si="9">IF(CB7="",NA(),CB7)</f>
        <v>173.63</v>
      </c>
      <c r="CC6" s="22">
        <f t="shared" si="9"/>
        <v>171.79</v>
      </c>
      <c r="CD6" s="22">
        <f t="shared" si="9"/>
        <v>173.25</v>
      </c>
      <c r="CE6" s="22">
        <f t="shared" si="9"/>
        <v>168.6</v>
      </c>
      <c r="CF6" s="22">
        <f t="shared" si="9"/>
        <v>167.46</v>
      </c>
      <c r="CG6" s="22">
        <f t="shared" si="9"/>
        <v>168.56</v>
      </c>
      <c r="CH6" s="22">
        <f t="shared" si="9"/>
        <v>167.1</v>
      </c>
      <c r="CI6" s="22">
        <f t="shared" si="9"/>
        <v>167.86</v>
      </c>
      <c r="CJ6" s="22">
        <f t="shared" si="9"/>
        <v>173.68</v>
      </c>
      <c r="CK6" s="21" t="str">
        <f>IF(CK7="","",IF(CK7="-","【-】","【"&amp;SUBSTITUTE(TEXT(CK7,"#,##0.00"),"-","△")&amp;"】"))</f>
        <v>【174.75】</v>
      </c>
      <c r="CL6" s="22">
        <f>IF(CL7="",NA(),CL7)</f>
        <v>64.069999999999993</v>
      </c>
      <c r="CM6" s="22">
        <f t="shared" ref="CM6:CU6" si="10">IF(CM7="",NA(),CM7)</f>
        <v>63.49</v>
      </c>
      <c r="CN6" s="22">
        <f t="shared" si="10"/>
        <v>64.510000000000005</v>
      </c>
      <c r="CO6" s="22">
        <f t="shared" si="10"/>
        <v>63.18</v>
      </c>
      <c r="CP6" s="22">
        <f t="shared" si="10"/>
        <v>62.75</v>
      </c>
      <c r="CQ6" s="22">
        <f t="shared" si="10"/>
        <v>59.46</v>
      </c>
      <c r="CR6" s="22">
        <f t="shared" si="10"/>
        <v>59.51</v>
      </c>
      <c r="CS6" s="22">
        <f t="shared" si="10"/>
        <v>59.91</v>
      </c>
      <c r="CT6" s="22">
        <f t="shared" si="10"/>
        <v>59.4</v>
      </c>
      <c r="CU6" s="22">
        <f t="shared" si="10"/>
        <v>59.24</v>
      </c>
      <c r="CV6" s="21" t="str">
        <f>IF(CV7="","",IF(CV7="-","【-】","【"&amp;SUBSTITUTE(TEXT(CV7,"#,##0.00"),"-","△")&amp;"】"))</f>
        <v>【59.97】</v>
      </c>
      <c r="CW6" s="22">
        <f>IF(CW7="",NA(),CW7)</f>
        <v>94.13</v>
      </c>
      <c r="CX6" s="22">
        <f t="shared" ref="CX6:DF6" si="11">IF(CX7="",NA(),CX7)</f>
        <v>93.53</v>
      </c>
      <c r="CY6" s="22">
        <f t="shared" si="11"/>
        <v>93.95</v>
      </c>
      <c r="CZ6" s="22">
        <f t="shared" si="11"/>
        <v>94.49</v>
      </c>
      <c r="DA6" s="22">
        <f t="shared" si="11"/>
        <v>93.96</v>
      </c>
      <c r="DB6" s="22">
        <f t="shared" si="11"/>
        <v>87.41</v>
      </c>
      <c r="DC6" s="22">
        <f t="shared" si="11"/>
        <v>87.08</v>
      </c>
      <c r="DD6" s="22">
        <f t="shared" si="11"/>
        <v>87.26</v>
      </c>
      <c r="DE6" s="22">
        <f t="shared" si="11"/>
        <v>87.57</v>
      </c>
      <c r="DF6" s="22">
        <f t="shared" si="11"/>
        <v>87.26</v>
      </c>
      <c r="DG6" s="21" t="str">
        <f>IF(DG7="","",IF(DG7="-","【-】","【"&amp;SUBSTITUTE(TEXT(DG7,"#,##0.00"),"-","△")&amp;"】"))</f>
        <v>【89.76】</v>
      </c>
      <c r="DH6" s="22">
        <f>IF(DH7="",NA(),DH7)</f>
        <v>48.21</v>
      </c>
      <c r="DI6" s="22">
        <f t="shared" ref="DI6:DQ6" si="12">IF(DI7="",NA(),DI7)</f>
        <v>49</v>
      </c>
      <c r="DJ6" s="22">
        <f t="shared" si="12"/>
        <v>49.58</v>
      </c>
      <c r="DK6" s="22">
        <f t="shared" si="12"/>
        <v>50.29</v>
      </c>
      <c r="DL6" s="22">
        <f t="shared" si="12"/>
        <v>50.62</v>
      </c>
      <c r="DM6" s="22">
        <f t="shared" si="12"/>
        <v>47.62</v>
      </c>
      <c r="DN6" s="22">
        <f t="shared" si="12"/>
        <v>48.55</v>
      </c>
      <c r="DO6" s="22">
        <f t="shared" si="12"/>
        <v>49.2</v>
      </c>
      <c r="DP6" s="22">
        <f t="shared" si="12"/>
        <v>50.01</v>
      </c>
      <c r="DQ6" s="22">
        <f t="shared" si="12"/>
        <v>50.99</v>
      </c>
      <c r="DR6" s="21" t="str">
        <f>IF(DR7="","",IF(DR7="-","【-】","【"&amp;SUBSTITUTE(TEXT(DR7,"#,##0.00"),"-","△")&amp;"】"))</f>
        <v>【51.51】</v>
      </c>
      <c r="DS6" s="22">
        <f>IF(DS7="",NA(),DS7)</f>
        <v>22.57</v>
      </c>
      <c r="DT6" s="22">
        <f t="shared" ref="DT6:EB6" si="13">IF(DT7="",NA(),DT7)</f>
        <v>23.17</v>
      </c>
      <c r="DU6" s="22">
        <f t="shared" si="13"/>
        <v>24.61</v>
      </c>
      <c r="DV6" s="22">
        <f t="shared" si="13"/>
        <v>26</v>
      </c>
      <c r="DW6" s="22">
        <f t="shared" si="13"/>
        <v>27.47</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0.75</v>
      </c>
      <c r="EE6" s="22">
        <f t="shared" ref="EE6:EM6" si="14">IF(EE7="",NA(),EE7)</f>
        <v>0.49</v>
      </c>
      <c r="EF6" s="22">
        <f t="shared" si="14"/>
        <v>0.46</v>
      </c>
      <c r="EG6" s="22">
        <f t="shared" si="14"/>
        <v>0.4</v>
      </c>
      <c r="EH6" s="22">
        <f t="shared" si="14"/>
        <v>0.48</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162116</v>
      </c>
      <c r="D7" s="24">
        <v>46</v>
      </c>
      <c r="E7" s="24">
        <v>1</v>
      </c>
      <c r="F7" s="24">
        <v>0</v>
      </c>
      <c r="G7" s="24">
        <v>1</v>
      </c>
      <c r="H7" s="24" t="s">
        <v>93</v>
      </c>
      <c r="I7" s="24" t="s">
        <v>94</v>
      </c>
      <c r="J7" s="24" t="s">
        <v>95</v>
      </c>
      <c r="K7" s="24" t="s">
        <v>96</v>
      </c>
      <c r="L7" s="24" t="s">
        <v>97</v>
      </c>
      <c r="M7" s="24" t="s">
        <v>98</v>
      </c>
      <c r="N7" s="25" t="s">
        <v>99</v>
      </c>
      <c r="O7" s="25">
        <v>60.43</v>
      </c>
      <c r="P7" s="25">
        <v>99.23</v>
      </c>
      <c r="Q7" s="25">
        <v>3410</v>
      </c>
      <c r="R7" s="25">
        <v>91450</v>
      </c>
      <c r="S7" s="25">
        <v>109.44</v>
      </c>
      <c r="T7" s="25">
        <v>835.62</v>
      </c>
      <c r="U7" s="25">
        <v>90370</v>
      </c>
      <c r="V7" s="25">
        <v>109.44</v>
      </c>
      <c r="W7" s="25">
        <v>825.75</v>
      </c>
      <c r="X7" s="25">
        <v>115.27</v>
      </c>
      <c r="Y7" s="25">
        <v>114.7</v>
      </c>
      <c r="Z7" s="25">
        <v>114.63</v>
      </c>
      <c r="AA7" s="25">
        <v>114.49</v>
      </c>
      <c r="AB7" s="25">
        <v>118.34</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169.24</v>
      </c>
      <c r="AU7" s="25">
        <v>187.74</v>
      </c>
      <c r="AV7" s="25">
        <v>199.9</v>
      </c>
      <c r="AW7" s="25">
        <v>203.03</v>
      </c>
      <c r="AX7" s="25">
        <v>208.6</v>
      </c>
      <c r="AY7" s="25">
        <v>349.83</v>
      </c>
      <c r="AZ7" s="25">
        <v>360.86</v>
      </c>
      <c r="BA7" s="25">
        <v>350.79</v>
      </c>
      <c r="BB7" s="25">
        <v>354.57</v>
      </c>
      <c r="BC7" s="25">
        <v>357.74</v>
      </c>
      <c r="BD7" s="25">
        <v>252.29</v>
      </c>
      <c r="BE7" s="25">
        <v>419.57</v>
      </c>
      <c r="BF7" s="25">
        <v>419.79</v>
      </c>
      <c r="BG7" s="25">
        <v>413.75</v>
      </c>
      <c r="BH7" s="25">
        <v>418.51</v>
      </c>
      <c r="BI7" s="25">
        <v>421.31</v>
      </c>
      <c r="BJ7" s="25">
        <v>314.87</v>
      </c>
      <c r="BK7" s="25">
        <v>309.27999999999997</v>
      </c>
      <c r="BL7" s="25">
        <v>322.92</v>
      </c>
      <c r="BM7" s="25">
        <v>303.45999999999998</v>
      </c>
      <c r="BN7" s="25">
        <v>307.27999999999997</v>
      </c>
      <c r="BO7" s="25">
        <v>268.07</v>
      </c>
      <c r="BP7" s="25">
        <v>107.71</v>
      </c>
      <c r="BQ7" s="25">
        <v>107.96</v>
      </c>
      <c r="BR7" s="25">
        <v>108.48</v>
      </c>
      <c r="BS7" s="25">
        <v>107.46</v>
      </c>
      <c r="BT7" s="25">
        <v>111.03</v>
      </c>
      <c r="BU7" s="25">
        <v>103.54</v>
      </c>
      <c r="BV7" s="25">
        <v>103.32</v>
      </c>
      <c r="BW7" s="25">
        <v>100.85</v>
      </c>
      <c r="BX7" s="25">
        <v>103.79</v>
      </c>
      <c r="BY7" s="25">
        <v>98.3</v>
      </c>
      <c r="BZ7" s="25">
        <v>97.47</v>
      </c>
      <c r="CA7" s="25">
        <v>173.93</v>
      </c>
      <c r="CB7" s="25">
        <v>173.63</v>
      </c>
      <c r="CC7" s="25">
        <v>171.79</v>
      </c>
      <c r="CD7" s="25">
        <v>173.25</v>
      </c>
      <c r="CE7" s="25">
        <v>168.6</v>
      </c>
      <c r="CF7" s="25">
        <v>167.46</v>
      </c>
      <c r="CG7" s="25">
        <v>168.56</v>
      </c>
      <c r="CH7" s="25">
        <v>167.1</v>
      </c>
      <c r="CI7" s="25">
        <v>167.86</v>
      </c>
      <c r="CJ7" s="25">
        <v>173.68</v>
      </c>
      <c r="CK7" s="25">
        <v>174.75</v>
      </c>
      <c r="CL7" s="25">
        <v>64.069999999999993</v>
      </c>
      <c r="CM7" s="25">
        <v>63.49</v>
      </c>
      <c r="CN7" s="25">
        <v>64.510000000000005</v>
      </c>
      <c r="CO7" s="25">
        <v>63.18</v>
      </c>
      <c r="CP7" s="25">
        <v>62.75</v>
      </c>
      <c r="CQ7" s="25">
        <v>59.46</v>
      </c>
      <c r="CR7" s="25">
        <v>59.51</v>
      </c>
      <c r="CS7" s="25">
        <v>59.91</v>
      </c>
      <c r="CT7" s="25">
        <v>59.4</v>
      </c>
      <c r="CU7" s="25">
        <v>59.24</v>
      </c>
      <c r="CV7" s="25">
        <v>59.97</v>
      </c>
      <c r="CW7" s="25">
        <v>94.13</v>
      </c>
      <c r="CX7" s="25">
        <v>93.53</v>
      </c>
      <c r="CY7" s="25">
        <v>93.95</v>
      </c>
      <c r="CZ7" s="25">
        <v>94.49</v>
      </c>
      <c r="DA7" s="25">
        <v>93.96</v>
      </c>
      <c r="DB7" s="25">
        <v>87.41</v>
      </c>
      <c r="DC7" s="25">
        <v>87.08</v>
      </c>
      <c r="DD7" s="25">
        <v>87.26</v>
      </c>
      <c r="DE7" s="25">
        <v>87.57</v>
      </c>
      <c r="DF7" s="25">
        <v>87.26</v>
      </c>
      <c r="DG7" s="25">
        <v>89.76</v>
      </c>
      <c r="DH7" s="25">
        <v>48.21</v>
      </c>
      <c r="DI7" s="25">
        <v>49</v>
      </c>
      <c r="DJ7" s="25">
        <v>49.58</v>
      </c>
      <c r="DK7" s="25">
        <v>50.29</v>
      </c>
      <c r="DL7" s="25">
        <v>50.62</v>
      </c>
      <c r="DM7" s="25">
        <v>47.62</v>
      </c>
      <c r="DN7" s="25">
        <v>48.55</v>
      </c>
      <c r="DO7" s="25">
        <v>49.2</v>
      </c>
      <c r="DP7" s="25">
        <v>50.01</v>
      </c>
      <c r="DQ7" s="25">
        <v>50.99</v>
      </c>
      <c r="DR7" s="25">
        <v>51.51</v>
      </c>
      <c r="DS7" s="25">
        <v>22.57</v>
      </c>
      <c r="DT7" s="25">
        <v>23.17</v>
      </c>
      <c r="DU7" s="25">
        <v>24.61</v>
      </c>
      <c r="DV7" s="25">
        <v>26</v>
      </c>
      <c r="DW7" s="25">
        <v>27.47</v>
      </c>
      <c r="DX7" s="25">
        <v>16.27</v>
      </c>
      <c r="DY7" s="25">
        <v>17.11</v>
      </c>
      <c r="DZ7" s="25">
        <v>18.329999999999998</v>
      </c>
      <c r="EA7" s="25">
        <v>20.27</v>
      </c>
      <c r="EB7" s="25">
        <v>21.69</v>
      </c>
      <c r="EC7" s="25">
        <v>23.75</v>
      </c>
      <c r="ED7" s="25">
        <v>0.75</v>
      </c>
      <c r="EE7" s="25">
        <v>0.49</v>
      </c>
      <c r="EF7" s="25">
        <v>0.46</v>
      </c>
      <c r="EG7" s="25">
        <v>0.4</v>
      </c>
      <c r="EH7" s="25">
        <v>0.48</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白石 友樹</cp:lastModifiedBy>
  <dcterms:created xsi:type="dcterms:W3CDTF">2023-12-05T00:52:59Z</dcterms:created>
  <dcterms:modified xsi:type="dcterms:W3CDTF">2024-01-23T07:17:26Z</dcterms:modified>
  <cp:category/>
</cp:coreProperties>
</file>