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0170050上下水道業務課\004下水\002下水道財務\001下水道財務全般\011経営比較分析表【5】\R04年度決算分\下水道（法適用）\"/>
    </mc:Choice>
  </mc:AlternateContent>
  <xr:revisionPtr revIDLastSave="0" documentId="13_ncr:1_{A0FDAAFD-E4DE-4438-B0A6-CF4B56392D39}" xr6:coauthVersionLast="36" xr6:coauthVersionMax="36" xr10:uidLastSave="{00000000-0000-0000-0000-000000000000}"/>
  <workbookProtection workbookAlgorithmName="SHA-512" workbookHashValue="1VhzlrLsSy/cxjqit+XknVZmNsjKWNvyAHXt2/7h9yvyzT90/hsL9oJzwD4v5mENttyKuUCi4L3Rqz86tTiw0A==" workbookSaltValue="6G1jSY9SgdKIT42USIFIzg==" workbookSpinCount="100000" lockStructure="1"/>
  <bookViews>
    <workbookView xWindow="0" yWindow="0" windowWidth="15450" windowHeight="738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W10" i="4"/>
  <c r="P10" i="4"/>
  <c r="I10" i="4"/>
  <c r="AT8" i="4"/>
  <c r="AL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<sst xmlns="http://schemas.openxmlformats.org/spreadsheetml/2006/main" count="231" uniqueCount="116">
  <si>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</si>
  <si>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</si>
  <si>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</si>
  <si>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</si>
  <si>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</si>
  <si>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</si>
  <si>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</si>
  <si>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</si>
  <si>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</si>
  <si>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</si>
  <si>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</si>
  <si>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</si>
  <si>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</si>
  <si>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</si>
  <si>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</si>
  <si>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</si>
  <si>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</si>
  <si>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</si>
  <si>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</si>
  <si>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</si>
  <si>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</si>
  <si>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</si>
  <si>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</si>
  <si>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</si>
  <si>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</si>
  <si>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</si>
  <si>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</si>
  <si>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</si>
  <si>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</si>
  <si>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</si>
  <si>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</si>
  <si>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</si>
  <si>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</si>
  <si>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</si>
  <si>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</si>
  <si>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</si>
  <si>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</si>
  <si>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</si>
  <si>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</si>
  <si>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</si>
  <si>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</si>
  <si>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</si>
  <si>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</si>
  <si>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</si>
  <si>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</si>
  <si>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</si>
  <si>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</si>
  <si>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</si>
  <si>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</si>
  <si>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</si>
  <si>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</si>
  <si>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</si>
  <si>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</si>
  <si>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</si>
  <si>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</si>
  <si>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</si>
  <si>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</si>
  <si>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</si>
  <si>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</si>
  <si>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</si>
  <si>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</si>
  <si>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</si>
  <si>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</si>
  <si>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</si>
  <si>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</si>
  <si>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</si>
  <si>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</si>
  <si>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</si>
  <si>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</si>
  <si>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</si>
  <si>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</si>
  <si>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</si>
  <si>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</si>
  <si>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</si>
  <si>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</si>
  <si>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</si>
  <si>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</si>
  <si>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</si>
  <si>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</si>
  <si>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</si>
  <si>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</si>
  <si>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</si>
  <si>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</si>
  <si>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</si>
  <si>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</si>
  <si>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</si>
  <si>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</si>
  <si>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</si>
  <si>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</si>
  <si>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</si>
  <si>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</si>
  <si>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</si>
  <si>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</si>
  <si>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</si>
  <si>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</si>
  <si>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</si>
  <si>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</si>
  <si>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</si>
  <si>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</si>
  <si>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</si>
  <si>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</si>
  <si>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</si>
  <si>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</si>
  <si>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</si>
  <si>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</si>
  <si>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</si>
  <si>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</si>
  <si>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</si>
  <si>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</si>
  <si>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</si>
  <si>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</si>
  <si>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</si>
  <si>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</si>
  <si>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・経常収支比率は、企業債利息の逓減により前年度よりも改善している。今後もこの傾向が続くものと思われる。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しかし、依然として使用料収入で賄えない経費があるためその節減に努める必要がある
・汚水処理原価は、前年度からほぼ横ばいである。今後は節水等の影響により有収水量が減少することが想定されるため、経費の節減に努める必要がある。
・施設利用率は、前年度よりも減少している。今後は節水等による有収水量の減少が考えられ、これを踏まえて更新投資を検討する必要がある。
・水洗化率は前年度よりわずかに減少している。今後も接続促進に努める必要がある。</t>
    <rPh sb="328" eb="331">
      <t>ゼンネンド</t>
    </rPh>
    <rPh sb="471" eb="473">
      <t>ゲンショウ</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</si>
  <si>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phoneticPr fontId="4"/>
  </si>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</sst>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F6-483B-B9AF-9FEAEB86DD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03F6-483B-B9AF-9FEAEB86DD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117.8</c:v>
                </c:pt>
                <c:pt idx="1">
                  <c:v>120.56</c:v>
                </c:pt>
                <c:pt idx="2">
                  <c:v>121.24</c:v>
                </c:pt>
                <c:pt idx="3">
                  <c:v>123.66</c:v>
                </c:pt>
                <c:pt idx="4">
                  <c:v>123.46</c:v>
                </c:pt>
              </c:numCache>
            </c:numRef>
          </c:val>
          <c:extLst>
            <c:ext xmlns:c16="http://schemas.microsoft.com/office/drawing/2014/chart" uri="{C3380CC4-5D6E-409C-BE32-E72D297353CC}">
              <c16:uniqueId val="{00000000-39FE-4A6C-BE75-6048190B2B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105.78</c:v>
                </c:pt>
                <c:pt idx="3">
                  <c:v>106.09</c:v>
                </c:pt>
                <c:pt idx="4">
                  <c:v>106.44</c:v>
                </c:pt>
              </c:numCache>
            </c:numRef>
          </c:val>
          <c:smooth val="0"/>
          <c:extLst>
            <c:ext xmlns:c16="http://schemas.microsoft.com/office/drawing/2014/chart" uri="{C3380CC4-5D6E-409C-BE32-E72D297353CC}">
              <c16:uniqueId val="{00000001-39FE-4A6C-BE75-6048190B2B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16.760000000000002</c:v>
                </c:pt>
                <c:pt idx="1">
                  <c:v>19.059999999999999</c:v>
                </c:pt>
                <c:pt idx="2">
                  <c:v>21.34</c:v>
                </c:pt>
                <c:pt idx="3">
                  <c:v>23.66</c:v>
                </c:pt>
                <c:pt idx="4">
                  <c:v>25.72</c:v>
                </c:pt>
              </c:numCache>
            </c:numRef>
          </c:val>
          <c:extLst>
            <c:ext xmlns:c16="http://schemas.microsoft.com/office/drawing/2014/chart" uri="{C3380CC4-5D6E-409C-BE32-E72D297353CC}">
              <c16:uniqueId val="{00000000-D273-42D1-8C35-00C2A75AF4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21.36</c:v>
                </c:pt>
                <c:pt idx="3">
                  <c:v>22.79</c:v>
                </c:pt>
                <c:pt idx="4">
                  <c:v>24.8</c:v>
                </c:pt>
              </c:numCache>
            </c:numRef>
          </c:val>
          <c:smooth val="0"/>
          <c:extLst>
            <c:ext xmlns:c16="http://schemas.microsoft.com/office/drawing/2014/chart" uri="{C3380CC4-5D6E-409C-BE32-E72D297353CC}">
              <c16:uniqueId val="{00000001-D273-42D1-8C35-00C2A75AF4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F-4C08-9674-D978EDA240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c:v>0.01</c:v>
                </c:pt>
                <c:pt idx="3">
                  <c:v>0.01</c:v>
                </c:pt>
                <c:pt idx="4">
                  <c:v>0.02</c:v>
                </c:pt>
              </c:numCache>
            </c:numRef>
          </c:val>
          <c:smooth val="0"/>
          <c:extLst>
            <c:ext xmlns:c16="http://schemas.microsoft.com/office/drawing/2014/chart" uri="{C3380CC4-5D6E-409C-BE32-E72D297353CC}">
              <c16:uniqueId val="{00000001-F89F-4C08-9674-D978EDA240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35-456A-B1CE-FA0B5512C8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63.96</c:v>
                </c:pt>
                <c:pt idx="3">
                  <c:v>69.42</c:v>
                </c:pt>
                <c:pt idx="4">
                  <c:v>72.86</c:v>
                </c:pt>
              </c:numCache>
            </c:numRef>
          </c:val>
          <c:smooth val="0"/>
          <c:extLst>
            <c:ext xmlns:c16="http://schemas.microsoft.com/office/drawing/2014/chart" uri="{C3380CC4-5D6E-409C-BE32-E72D297353CC}">
              <c16:uniqueId val="{00000001-6135-456A-B1CE-FA0B5512C8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66.05</c:v>
                </c:pt>
                <c:pt idx="1">
                  <c:v>70.81</c:v>
                </c:pt>
                <c:pt idx="2">
                  <c:v>73.95</c:v>
                </c:pt>
                <c:pt idx="3">
                  <c:v>75.569999999999993</c:v>
                </c:pt>
                <c:pt idx="4">
                  <c:v>67.3</c:v>
                </c:pt>
              </c:numCache>
            </c:numRef>
          </c:val>
          <c:extLst>
            <c:ext xmlns:c16="http://schemas.microsoft.com/office/drawing/2014/chart" uri="{C3380CC4-5D6E-409C-BE32-E72D297353CC}">
              <c16:uniqueId val="{00000000-4165-40FE-8645-810F36B691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44.24</c:v>
                </c:pt>
                <c:pt idx="3">
                  <c:v>43.07</c:v>
                </c:pt>
                <c:pt idx="4">
                  <c:v>45.42</c:v>
                </c:pt>
              </c:numCache>
            </c:numRef>
          </c:val>
          <c:smooth val="0"/>
          <c:extLst>
            <c:ext xmlns:c16="http://schemas.microsoft.com/office/drawing/2014/chart" uri="{C3380CC4-5D6E-409C-BE32-E72D297353CC}">
              <c16:uniqueId val="{00000001-4165-40FE-8645-810F36B691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1114.78</c:v>
                </c:pt>
                <c:pt idx="1">
                  <c:v>1043.44</c:v>
                </c:pt>
                <c:pt idx="2">
                  <c:v>934.14</c:v>
                </c:pt>
                <c:pt idx="3">
                  <c:v>861.67</c:v>
                </c:pt>
                <c:pt idx="4">
                  <c:v>803.38</c:v>
                </c:pt>
              </c:numCache>
            </c:numRef>
          </c:val>
          <c:extLst>
            <c:ext xmlns:c16="http://schemas.microsoft.com/office/drawing/2014/chart" uri="{C3380CC4-5D6E-409C-BE32-E72D297353CC}">
              <c16:uniqueId val="{00000000-162A-4C11-9138-BF36C66680E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162A-4C11-9138-BF36C66680E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A0-4D3F-8368-A6991D9486C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BCA0-4D3F-8368-A6991D9486C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152.76</c:v>
                </c:pt>
                <c:pt idx="1">
                  <c:v>152.9</c:v>
                </c:pt>
                <c:pt idx="2">
                  <c:v>152.58000000000001</c:v>
                </c:pt>
                <c:pt idx="3">
                  <c:v>152.13</c:v>
                </c:pt>
                <c:pt idx="4">
                  <c:v>152.80000000000001</c:v>
                </c:pt>
              </c:numCache>
            </c:numRef>
          </c:val>
          <c:extLst>
            <c:ext xmlns:c16="http://schemas.microsoft.com/office/drawing/2014/chart" uri="{C3380CC4-5D6E-409C-BE32-E72D297353CC}">
              <c16:uniqueId val="{00000000-5FB2-4668-8318-C4629DA3BC0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5FB2-4668-8318-C4629DA3BC0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72.25</c:v>
                </c:pt>
                <c:pt idx="1">
                  <c:v>78.63</c:v>
                </c:pt>
                <c:pt idx="2">
                  <c:v>90.88</c:v>
                </c:pt>
                <c:pt idx="3">
                  <c:v>73.38</c:v>
                </c:pt>
                <c:pt idx="4">
                  <c:v>70.63</c:v>
                </c:pt>
              </c:numCache>
            </c:numRef>
          </c:val>
          <c:extLst>
            <c:ext xmlns:c16="http://schemas.microsoft.com/office/drawing/2014/chart" uri="{C3380CC4-5D6E-409C-BE32-E72D297353CC}">
              <c16:uniqueId val="{00000000-7B70-43F2-B385-48CE65D25A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7B70-43F2-B385-48CE65D25A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89.79</c:v>
                </c:pt>
                <c:pt idx="1">
                  <c:v>91.04</c:v>
                </c:pt>
                <c:pt idx="2">
                  <c:v>91.68</c:v>
                </c:pt>
                <c:pt idx="3">
                  <c:v>91.82</c:v>
                </c:pt>
                <c:pt idx="4">
                  <c:v>91.53</c:v>
                </c:pt>
              </c:numCache>
            </c:numRef>
          </c:val>
          <c:extLst>
            <c:ext xmlns:c16="http://schemas.microsoft.com/office/drawing/2014/chart" uri="{C3380CC4-5D6E-409C-BE32-E72D297353CC}">
              <c16:uniqueId val="{00000000-0516-4C07-A5AD-677AC443B3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0516-4C07-A5AD-677AC443B3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4"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射水市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91450</v>
      </c>
      <c r="AM8" s="55"/>
      <c r="AN8" s="55"/>
      <c r="AO8" s="55"/>
      <c r="AP8" s="55"/>
      <c r="AQ8" s="55"/>
      <c r="AR8" s="55"/>
      <c r="AS8" s="55"/>
      <c r="AT8" s="54">
        <f>データ!T6</f>
        <v>109.44</v>
      </c>
      <c r="AU8" s="54"/>
      <c r="AV8" s="54"/>
      <c r="AW8" s="54"/>
      <c r="AX8" s="54"/>
      <c r="AY8" s="54"/>
      <c r="AZ8" s="54"/>
      <c r="BA8" s="54"/>
      <c r="BB8" s="54">
        <f>データ!U6</f>
        <v>835.62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61.22</v>
      </c>
      <c r="J10" s="54"/>
      <c r="K10" s="54"/>
      <c r="L10" s="54"/>
      <c r="M10" s="54"/>
      <c r="N10" s="54"/>
      <c r="O10" s="54"/>
      <c r="P10" s="54">
        <f>データ!P6</f>
        <v>18.440000000000001</v>
      </c>
      <c r="Q10" s="54"/>
      <c r="R10" s="54"/>
      <c r="S10" s="54"/>
      <c r="T10" s="54"/>
      <c r="U10" s="54"/>
      <c r="V10" s="54"/>
      <c r="W10" s="54">
        <f>データ!Q6</f>
        <v>72.069999999999993</v>
      </c>
      <c r="X10" s="54"/>
      <c r="Y10" s="54"/>
      <c r="Z10" s="54"/>
      <c r="AA10" s="54"/>
      <c r="AB10" s="54"/>
      <c r="AC10" s="54"/>
      <c r="AD10" s="55">
        <f>データ!R6</f>
        <v>3190</v>
      </c>
      <c r="AE10" s="55"/>
      <c r="AF10" s="55"/>
      <c r="AG10" s="55"/>
      <c r="AH10" s="55"/>
      <c r="AI10" s="55"/>
      <c r="AJ10" s="55"/>
      <c r="AK10" s="2"/>
      <c r="AL10" s="55">
        <f>データ!V6</f>
        <v>16792</v>
      </c>
      <c r="AM10" s="55"/>
      <c r="AN10" s="55"/>
      <c r="AO10" s="55"/>
      <c r="AP10" s="55"/>
      <c r="AQ10" s="55"/>
      <c r="AR10" s="55"/>
      <c r="AS10" s="55"/>
      <c r="AT10" s="54">
        <f>データ!W6</f>
        <v>6.89</v>
      </c>
      <c r="AU10" s="54"/>
      <c r="AV10" s="54"/>
      <c r="AW10" s="54"/>
      <c r="AX10" s="54"/>
      <c r="AY10" s="54"/>
      <c r="AZ10" s="54"/>
      <c r="BA10" s="54"/>
      <c r="BB10" s="54">
        <f>データ!X6</f>
        <v>2437.16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DcdLC78yLfgxZbJ9cVKVz/LIFqty8zNHlSlZo9IPSyyu/hSf4T7gysYiqs+9V5SEP/x/pj/UknW8e1ZU5Q5jA==" saltValue="+rvfATrhu8S05WoPiism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162116</v>
      </c>
      <c r="D6" s="19">
        <f t="shared" si="3"/>
        <v>46</v>
      </c>
      <c r="E6" s="19">
        <f t="shared" si="3"/>
        <v>17</v>
      </c>
      <c r="F6" s="19">
        <f t="shared" si="3"/>
        <v>4</v>
      </c>
      <c r="G6" s="19">
        <f t="shared" si="3"/>
        <v>0</v>
      </c>
      <c r="H6" s="19" t="str">
        <f t="shared" si="3"/>
        <v>富山県　射水市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61.22</v>
      </c>
      <c r="P6" s="20">
        <f t="shared" si="3"/>
        <v>18.440000000000001</v>
      </c>
      <c r="Q6" s="20">
        <f t="shared" si="3"/>
        <v>72.069999999999993</v>
      </c>
      <c r="R6" s="20">
        <f t="shared" si="3"/>
        <v>3190</v>
      </c>
      <c r="S6" s="20">
        <f t="shared" si="3"/>
        <v>91450</v>
      </c>
      <c r="T6" s="20">
        <f t="shared" si="3"/>
        <v>109.44</v>
      </c>
      <c r="U6" s="20">
        <f t="shared" si="3"/>
        <v>835.62</v>
      </c>
      <c r="V6" s="20">
        <f t="shared" si="3"/>
        <v>16792</v>
      </c>
      <c r="W6" s="20">
        <f t="shared" si="3"/>
        <v>6.89</v>
      </c>
      <c r="X6" s="20">
        <f t="shared" si="3"/>
        <v>2437.16</v>
      </c>
      <c r="Y6" s="21">
        <f>IF(Y7="",NA(),Y7)</f>
        <v>117.8</v>
      </c>
      <c r="Z6" s="21">
        <f t="shared" ref="Z6:AH6" si="4">IF(Z7="",NA(),Z7)</f>
        <v>120.56</v>
      </c>
      <c r="AA6" s="21">
        <f t="shared" si="4"/>
        <v>121.24</v>
      </c>
      <c r="AB6" s="21">
        <f t="shared" si="4"/>
        <v>123.66</v>
      </c>
      <c r="AC6" s="21">
        <f t="shared" si="4"/>
        <v>123.46</v>
      </c>
      <c r="AD6" s="21">
        <f t="shared" si="4"/>
        <v>101.72</v>
      </c>
      <c r="AE6" s="21">
        <f t="shared" si="4"/>
        <v>102.73</v>
      </c>
      <c r="AF6" s="21">
        <f t="shared" si="4"/>
        <v>105.78</v>
      </c>
      <c r="AG6" s="21">
        <f t="shared" si="4"/>
        <v>106.09</v>
      </c>
      <c r="AH6" s="21">
        <f t="shared" si="4"/>
        <v>106.44</v>
      </c>
      <c r="AI6" s="20" t="str">
        <f>IF(AI7="","",IF(AI7="-","【-】","【"&amp;SUBSTITUTE(TEXT(AI7,"#,##0.00"),"-","△")&amp;"】"))</f>
        <v>【104.54】</v>
      </c>
      <c r="AJ6" s="20">
        <f>IF(AJ7="",NA(),AJ7)</f>
        <v>0</v>
      </c>
      <c r="AK6" s="20">
        <f t="shared" ref="AK6:AS6" si="5">IF(AK7="",NA(),AK7)</f>
        <v>0</v>
      </c>
      <c r="AL6" s="20">
        <f t="shared" si="5"/>
        <v>0</v>
      </c>
      <c r="AM6" s="20">
        <f t="shared" si="5"/>
        <v>0</v>
      </c>
      <c r="AN6" s="20">
        <f t="shared" si="5"/>
        <v>0</v>
      </c>
      <c r="AO6" s="21">
        <f t="shared" si="5"/>
        <v>112.88</v>
      </c>
      <c r="AP6" s="21">
        <f t="shared" si="5"/>
        <v>94.97</v>
      </c>
      <c r="AQ6" s="21">
        <f t="shared" si="5"/>
        <v>63.96</v>
      </c>
      <c r="AR6" s="21">
        <f t="shared" si="5"/>
        <v>69.42</v>
      </c>
      <c r="AS6" s="21">
        <f t="shared" si="5"/>
        <v>72.86</v>
      </c>
      <c r="AT6" s="20" t="str">
        <f>IF(AT7="","",IF(AT7="-","【-】","【"&amp;SUBSTITUTE(TEXT(AT7,"#,##0.00"),"-","△")&amp;"】"))</f>
        <v>【65.93】</v>
      </c>
      <c r="AU6" s="21">
        <f>IF(AU7="",NA(),AU7)</f>
        <v>66.05</v>
      </c>
      <c r="AV6" s="21">
        <f t="shared" ref="AV6:BD6" si="6">IF(AV7="",NA(),AV7)</f>
        <v>70.81</v>
      </c>
      <c r="AW6" s="21">
        <f t="shared" si="6"/>
        <v>73.95</v>
      </c>
      <c r="AX6" s="21">
        <f t="shared" si="6"/>
        <v>75.569999999999993</v>
      </c>
      <c r="AY6" s="21">
        <f t="shared" si="6"/>
        <v>67.3</v>
      </c>
      <c r="AZ6" s="21">
        <f t="shared" si="6"/>
        <v>49.18</v>
      </c>
      <c r="BA6" s="21">
        <f t="shared" si="6"/>
        <v>47.72</v>
      </c>
      <c r="BB6" s="21">
        <f t="shared" si="6"/>
        <v>44.24</v>
      </c>
      <c r="BC6" s="21">
        <f t="shared" si="6"/>
        <v>43.07</v>
      </c>
      <c r="BD6" s="21">
        <f t="shared" si="6"/>
        <v>45.42</v>
      </c>
      <c r="BE6" s="20" t="str">
        <f>IF(BE7="","",IF(BE7="-","【-】","【"&amp;SUBSTITUTE(TEXT(BE7,"#,##0.00"),"-","△")&amp;"】"))</f>
        <v>【44.25】</v>
      </c>
      <c r="BF6" s="21">
        <f>IF(BF7="",NA(),BF7)</f>
        <v>1114.78</v>
      </c>
      <c r="BG6" s="21">
        <f t="shared" ref="BG6:BO6" si="7">IF(BG7="",NA(),BG7)</f>
        <v>1043.44</v>
      </c>
      <c r="BH6" s="21">
        <f t="shared" si="7"/>
        <v>934.14</v>
      </c>
      <c r="BI6" s="21">
        <f t="shared" si="7"/>
        <v>861.67</v>
      </c>
      <c r="BJ6" s="21">
        <f t="shared" si="7"/>
        <v>803.38</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100</v>
      </c>
      <c r="BR6" s="21">
        <f t="shared" ref="BR6:BZ6" si="8">IF(BR7="",NA(),BR7)</f>
        <v>100</v>
      </c>
      <c r="BS6" s="21">
        <f t="shared" si="8"/>
        <v>100</v>
      </c>
      <c r="BT6" s="21">
        <f t="shared" si="8"/>
        <v>100</v>
      </c>
      <c r="BU6" s="21">
        <f t="shared" si="8"/>
        <v>100</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152.76</v>
      </c>
      <c r="CC6" s="21">
        <f t="shared" ref="CC6:CK6" si="9">IF(CC7="",NA(),CC7)</f>
        <v>152.9</v>
      </c>
      <c r="CD6" s="21">
        <f t="shared" si="9"/>
        <v>152.58000000000001</v>
      </c>
      <c r="CE6" s="21">
        <f t="shared" si="9"/>
        <v>152.13</v>
      </c>
      <c r="CF6" s="21">
        <f t="shared" si="9"/>
        <v>152.80000000000001</v>
      </c>
      <c r="CG6" s="21">
        <f t="shared" si="9"/>
        <v>230.02</v>
      </c>
      <c r="CH6" s="21">
        <f t="shared" si="9"/>
        <v>228.47</v>
      </c>
      <c r="CI6" s="21">
        <f t="shared" si="9"/>
        <v>224.88</v>
      </c>
      <c r="CJ6" s="21">
        <f t="shared" si="9"/>
        <v>228.64</v>
      </c>
      <c r="CK6" s="21">
        <f t="shared" si="9"/>
        <v>239.46</v>
      </c>
      <c r="CL6" s="20" t="str">
        <f>IF(CL7="","",IF(CL7="-","【-】","【"&amp;SUBSTITUTE(TEXT(CL7,"#,##0.00"),"-","△")&amp;"】"))</f>
        <v>【220.62】</v>
      </c>
      <c r="CM6" s="21">
        <f>IF(CM7="",NA(),CM7)</f>
        <v>72.25</v>
      </c>
      <c r="CN6" s="21">
        <f t="shared" ref="CN6:CV6" si="10">IF(CN7="",NA(),CN7)</f>
        <v>78.63</v>
      </c>
      <c r="CO6" s="21">
        <f t="shared" si="10"/>
        <v>90.88</v>
      </c>
      <c r="CP6" s="21">
        <f t="shared" si="10"/>
        <v>73.38</v>
      </c>
      <c r="CQ6" s="21">
        <f t="shared" si="10"/>
        <v>70.63</v>
      </c>
      <c r="CR6" s="21">
        <f t="shared" si="10"/>
        <v>42.56</v>
      </c>
      <c r="CS6" s="21">
        <f t="shared" si="10"/>
        <v>42.47</v>
      </c>
      <c r="CT6" s="21">
        <f t="shared" si="10"/>
        <v>42.4</v>
      </c>
      <c r="CU6" s="21">
        <f t="shared" si="10"/>
        <v>42.28</v>
      </c>
      <c r="CV6" s="21">
        <f t="shared" si="10"/>
        <v>41.06</v>
      </c>
      <c r="CW6" s="20" t="str">
        <f>IF(CW7="","",IF(CW7="-","【-】","【"&amp;SUBSTITUTE(TEXT(CW7,"#,##0.00"),"-","△")&amp;"】"))</f>
        <v>【42.22】</v>
      </c>
      <c r="CX6" s="21">
        <f>IF(CX7="",NA(),CX7)</f>
        <v>89.79</v>
      </c>
      <c r="CY6" s="21">
        <f t="shared" ref="CY6:DG6" si="11">IF(CY7="",NA(),CY7)</f>
        <v>91.04</v>
      </c>
      <c r="CZ6" s="21">
        <f t="shared" si="11"/>
        <v>91.68</v>
      </c>
      <c r="DA6" s="21">
        <f t="shared" si="11"/>
        <v>91.82</v>
      </c>
      <c r="DB6" s="21">
        <f t="shared" si="11"/>
        <v>91.53</v>
      </c>
      <c r="DC6" s="21">
        <f t="shared" si="11"/>
        <v>83.32</v>
      </c>
      <c r="DD6" s="21">
        <f t="shared" si="11"/>
        <v>83.75</v>
      </c>
      <c r="DE6" s="21">
        <f t="shared" si="11"/>
        <v>84.19</v>
      </c>
      <c r="DF6" s="21">
        <f t="shared" si="11"/>
        <v>84.34</v>
      </c>
      <c r="DG6" s="21">
        <f t="shared" si="11"/>
        <v>84.34</v>
      </c>
      <c r="DH6" s="20" t="str">
        <f>IF(DH7="","",IF(DH7="-","【-】","【"&amp;SUBSTITUTE(TEXT(DH7,"#,##0.00"),"-","△")&amp;"】"))</f>
        <v>【85.67】</v>
      </c>
      <c r="DI6" s="21">
        <f>IF(DI7="",NA(),DI7)</f>
        <v>16.760000000000002</v>
      </c>
      <c r="DJ6" s="21">
        <f t="shared" ref="DJ6:DR6" si="12">IF(DJ7="",NA(),DJ7)</f>
        <v>19.059999999999999</v>
      </c>
      <c r="DK6" s="21">
        <f t="shared" si="12"/>
        <v>21.34</v>
      </c>
      <c r="DL6" s="21">
        <f t="shared" si="12"/>
        <v>23.66</v>
      </c>
      <c r="DM6" s="21">
        <f t="shared" si="12"/>
        <v>25.72</v>
      </c>
      <c r="DN6" s="21">
        <f t="shared" si="12"/>
        <v>24.68</v>
      </c>
      <c r="DO6" s="21">
        <f t="shared" si="12"/>
        <v>24.68</v>
      </c>
      <c r="DP6" s="21">
        <f t="shared" si="12"/>
        <v>21.36</v>
      </c>
      <c r="DQ6" s="21">
        <f t="shared" si="12"/>
        <v>22.79</v>
      </c>
      <c r="DR6" s="21">
        <f t="shared" si="12"/>
        <v>24.8</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1">
        <f t="shared" si="13"/>
        <v>0.01</v>
      </c>
      <c r="EB6" s="21">
        <f t="shared" si="13"/>
        <v>0.01</v>
      </c>
      <c r="EC6" s="21">
        <f t="shared" si="13"/>
        <v>0.02</v>
      </c>
      <c r="ED6" s="20" t="str">
        <f>IF(ED7="","",IF(ED7="-","【-】","【"&amp;SUBSTITUTE(TEXT(ED7,"#,##0.00"),"-","△")&amp;"】"))</f>
        <v>【0.03】</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162116</v>
      </c>
      <c r="D7" s="23">
        <v>46</v>
      </c>
      <c r="E7" s="23">
        <v>17</v>
      </c>
      <c r="F7" s="23">
        <v>4</v>
      </c>
      <c r="G7" s="23">
        <v>0</v>
      </c>
      <c r="H7" s="23" t="s">
        <v>96</v>
      </c>
      <c r="I7" s="23" t="s">
        <v>97</v>
      </c>
      <c r="J7" s="23" t="s">
        <v>98</v>
      </c>
      <c r="K7" s="23" t="s">
        <v>99</v>
      </c>
      <c r="L7" s="23" t="s">
        <v>100</v>
      </c>
      <c r="M7" s="23" t="s">
        <v>101</v>
      </c>
      <c r="N7" s="24" t="s">
        <v>102</v>
      </c>
      <c r="O7" s="24">
        <v>61.22</v>
      </c>
      <c r="P7" s="24">
        <v>18.440000000000001</v>
      </c>
      <c r="Q7" s="24">
        <v>72.069999999999993</v>
      </c>
      <c r="R7" s="24">
        <v>3190</v>
      </c>
      <c r="S7" s="24">
        <v>91450</v>
      </c>
      <c r="T7" s="24">
        <v>109.44</v>
      </c>
      <c r="U7" s="24">
        <v>835.62</v>
      </c>
      <c r="V7" s="24">
        <v>16792</v>
      </c>
      <c r="W7" s="24">
        <v>6.89</v>
      </c>
      <c r="X7" s="24">
        <v>2437.16</v>
      </c>
      <c r="Y7" s="24">
        <v>117.8</v>
      </c>
      <c r="Z7" s="24">
        <v>120.56</v>
      </c>
      <c r="AA7" s="24">
        <v>121.24</v>
      </c>
      <c r="AB7" s="24">
        <v>123.66</v>
      </c>
      <c r="AC7" s="24">
        <v>123.46</v>
      </c>
      <c r="AD7" s="24">
        <v>101.72</v>
      </c>
      <c r="AE7" s="24">
        <v>102.73</v>
      </c>
      <c r="AF7" s="24">
        <v>105.78</v>
      </c>
      <c r="AG7" s="24">
        <v>106.09</v>
      </c>
      <c r="AH7" s="24">
        <v>106.44</v>
      </c>
      <c r="AI7" s="24">
        <v>104.54</v>
      </c>
      <c r="AJ7" s="24">
        <v>0</v>
      </c>
      <c r="AK7" s="24">
        <v>0</v>
      </c>
      <c r="AL7" s="24">
        <v>0</v>
      </c>
      <c r="AM7" s="24">
        <v>0</v>
      </c>
      <c r="AN7" s="24">
        <v>0</v>
      </c>
      <c r="AO7" s="24">
        <v>112.88</v>
      </c>
      <c r="AP7" s="24">
        <v>94.97</v>
      </c>
      <c r="AQ7" s="24">
        <v>63.96</v>
      </c>
      <c r="AR7" s="24">
        <v>69.42</v>
      </c>
      <c r="AS7" s="24">
        <v>72.86</v>
      </c>
      <c r="AT7" s="24">
        <v>65.930000000000007</v>
      </c>
      <c r="AU7" s="24">
        <v>66.05</v>
      </c>
      <c r="AV7" s="24">
        <v>70.81</v>
      </c>
      <c r="AW7" s="24">
        <v>73.95</v>
      </c>
      <c r="AX7" s="24">
        <v>75.569999999999993</v>
      </c>
      <c r="AY7" s="24">
        <v>67.3</v>
      </c>
      <c r="AZ7" s="24">
        <v>49.18</v>
      </c>
      <c r="BA7" s="24">
        <v>47.72</v>
      </c>
      <c r="BB7" s="24">
        <v>44.24</v>
      </c>
      <c r="BC7" s="24">
        <v>43.07</v>
      </c>
      <c r="BD7" s="24">
        <v>45.42</v>
      </c>
      <c r="BE7" s="24">
        <v>44.25</v>
      </c>
      <c r="BF7" s="24">
        <v>1114.78</v>
      </c>
      <c r="BG7" s="24">
        <v>1043.44</v>
      </c>
      <c r="BH7" s="24">
        <v>934.14</v>
      </c>
      <c r="BI7" s="24">
        <v>861.67</v>
      </c>
      <c r="BJ7" s="24">
        <v>803.38</v>
      </c>
      <c r="BK7" s="24">
        <v>1194.1500000000001</v>
      </c>
      <c r="BL7" s="24">
        <v>1206.79</v>
      </c>
      <c r="BM7" s="24">
        <v>1258.43</v>
      </c>
      <c r="BN7" s="24">
        <v>1163.75</v>
      </c>
      <c r="BO7" s="24">
        <v>1195.47</v>
      </c>
      <c r="BP7" s="24">
        <v>1182.1099999999999</v>
      </c>
      <c r="BQ7" s="24">
        <v>100</v>
      </c>
      <c r="BR7" s="24">
        <v>100</v>
      </c>
      <c r="BS7" s="24">
        <v>100</v>
      </c>
      <c r="BT7" s="24">
        <v>100</v>
      </c>
      <c r="BU7" s="24">
        <v>100</v>
      </c>
      <c r="BV7" s="24">
        <v>72.260000000000005</v>
      </c>
      <c r="BW7" s="24">
        <v>71.84</v>
      </c>
      <c r="BX7" s="24">
        <v>73.36</v>
      </c>
      <c r="BY7" s="24">
        <v>72.599999999999994</v>
      </c>
      <c r="BZ7" s="24">
        <v>69.430000000000007</v>
      </c>
      <c r="CA7" s="24">
        <v>73.78</v>
      </c>
      <c r="CB7" s="24">
        <v>152.76</v>
      </c>
      <c r="CC7" s="24">
        <v>152.9</v>
      </c>
      <c r="CD7" s="24">
        <v>152.58000000000001</v>
      </c>
      <c r="CE7" s="24">
        <v>152.13</v>
      </c>
      <c r="CF7" s="24">
        <v>152.80000000000001</v>
      </c>
      <c r="CG7" s="24">
        <v>230.02</v>
      </c>
      <c r="CH7" s="24">
        <v>228.47</v>
      </c>
      <c r="CI7" s="24">
        <v>224.88</v>
      </c>
      <c r="CJ7" s="24">
        <v>228.64</v>
      </c>
      <c r="CK7" s="24">
        <v>239.46</v>
      </c>
      <c r="CL7" s="24">
        <v>220.62</v>
      </c>
      <c r="CM7" s="24">
        <v>72.25</v>
      </c>
      <c r="CN7" s="24">
        <v>78.63</v>
      </c>
      <c r="CO7" s="24">
        <v>90.88</v>
      </c>
      <c r="CP7" s="24">
        <v>73.38</v>
      </c>
      <c r="CQ7" s="24">
        <v>70.63</v>
      </c>
      <c r="CR7" s="24">
        <v>42.56</v>
      </c>
      <c r="CS7" s="24">
        <v>42.47</v>
      </c>
      <c r="CT7" s="24">
        <v>42.4</v>
      </c>
      <c r="CU7" s="24">
        <v>42.28</v>
      </c>
      <c r="CV7" s="24">
        <v>41.06</v>
      </c>
      <c r="CW7" s="24">
        <v>42.22</v>
      </c>
      <c r="CX7" s="24">
        <v>89.79</v>
      </c>
      <c r="CY7" s="24">
        <v>91.04</v>
      </c>
      <c r="CZ7" s="24">
        <v>91.68</v>
      </c>
      <c r="DA7" s="24">
        <v>91.82</v>
      </c>
      <c r="DB7" s="24">
        <v>91.53</v>
      </c>
      <c r="DC7" s="24">
        <v>83.32</v>
      </c>
      <c r="DD7" s="24">
        <v>83.75</v>
      </c>
      <c r="DE7" s="24">
        <v>84.19</v>
      </c>
      <c r="DF7" s="24">
        <v>84.34</v>
      </c>
      <c r="DG7" s="24">
        <v>84.34</v>
      </c>
      <c r="DH7" s="24">
        <v>85.67</v>
      </c>
      <c r="DI7" s="24">
        <v>16.760000000000002</v>
      </c>
      <c r="DJ7" s="24">
        <v>19.059999999999999</v>
      </c>
      <c r="DK7" s="24">
        <v>21.34</v>
      </c>
      <c r="DL7" s="24">
        <v>23.66</v>
      </c>
      <c r="DM7" s="24">
        <v>25.72</v>
      </c>
      <c r="DN7" s="24">
        <v>24.68</v>
      </c>
      <c r="DO7" s="24">
        <v>24.68</v>
      </c>
      <c r="DP7" s="24">
        <v>21.36</v>
      </c>
      <c r="DQ7" s="24">
        <v>22.79</v>
      </c>
      <c r="DR7" s="24">
        <v>24.8</v>
      </c>
      <c r="DS7" s="24">
        <v>28</v>
      </c>
      <c r="DT7" s="24">
        <v>0</v>
      </c>
      <c r="DU7" s="24">
        <v>0</v>
      </c>
      <c r="DV7" s="24">
        <v>0</v>
      </c>
      <c r="DW7" s="24">
        <v>0</v>
      </c>
      <c r="DX7" s="24">
        <v>0</v>
      </c>
      <c r="DY7" s="24">
        <v>0.01</v>
      </c>
      <c r="DZ7" s="24">
        <v>8.6199999999999992</v>
      </c>
      <c r="EA7" s="24">
        <v>0.01</v>
      </c>
      <c r="EB7" s="24">
        <v>0.01</v>
      </c>
      <c r="EC7" s="24">
        <v>0.02</v>
      </c>
      <c r="ED7" s="24">
        <v>0.03</v>
      </c>
      <c r="EE7" s="24">
        <v>0</v>
      </c>
      <c r="EF7" s="24">
        <v>0</v>
      </c>
      <c r="EG7" s="24">
        <v>0</v>
      </c>
      <c r="EH7" s="24">
        <v>0</v>
      </c>
      <c r="EI7" s="24">
        <v>0</v>
      </c>
      <c r="EJ7" s="24">
        <v>0.13</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射水市</cp:lastModifiedBy>
  <dcterms:created xsi:type="dcterms:W3CDTF">2023-12-12T00:55:23Z</dcterms:created>
  <dcterms:modified xsi:type="dcterms:W3CDTF">2024-01-17T06:48:27Z</dcterms:modified>
  <cp:category/>
</cp:coreProperties>
</file>