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ugita\Desktop\"/>
    </mc:Choice>
  </mc:AlternateContent>
  <xr:revisionPtr revIDLastSave="0" documentId="8_{E151DD76-771F-4DE3-9950-A7F19C8248C7}" xr6:coauthVersionLast="45" xr6:coauthVersionMax="45" xr10:uidLastSave="{00000000-0000-0000-0000-000000000000}"/>
  <workbookProtection workbookAlgorithmName="SHA-512" workbookHashValue="JoKF8EjDdczqBHkUkcDBamsOBrCN/QuhzgZ7d6pFvk31OkdYiFtS+eZDhojXGIpHrYJHqn8ezX1h0k3rxh27kQ==" workbookSaltValue="5cgz6kfMi+L6FvvwqZReQ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P10" i="4"/>
  <c r="I10" i="4"/>
  <c r="BB8" i="4"/>
  <c r="AT8" i="4"/>
  <c r="AL8" i="4"/>
  <c r="W8" i="4"/>
  <c r="P8" i="4"/>
  <c r="I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<sst xmlns="http://schemas.openxmlformats.org/spreadsheetml/2006/main" count="233" uniqueCount="117">
  <si>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</si>
  <si>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</si>
  <si>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</si>
  <si>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</si>
  <si>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</si>
  <si>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</si>
  <si>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</si>
  <si>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</si>
  <si>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</si>
  <si>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</si>
  <si>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</si>
  <si>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</si>
  <si>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</si>
  <si>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</si>
  <si>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</si>
  <si>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</si>
  <si>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</si>
  <si>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</si>
  <si>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</si>
  <si>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</si>
  <si>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</si>
  <si>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</si>
  <si>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</si>
  <si>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</si>
  <si>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</si>
  <si>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</si>
  <si>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</si>
  <si>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</si>
  <si>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</si>
  <si>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</si>
  <si>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</si>
  <si>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</si>
  <si>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</si>
  <si>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</si>
  <si>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</si>
  <si>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</si>
  <si>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</si>
  <si>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</si>
  <si>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</si>
  <si>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</si>
  <si>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</si>
  <si>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</si>
  <si>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</si>
  <si>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</si>
  <si>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</si>
  <si>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</si>
  <si>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</si>
  <si>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</si>
  <si>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</si>
  <si>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</si>
  <si>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</si>
  <si>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</si>
  <si>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</si>
  <si>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</si>
  <si>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</si>
  <si>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</si>
  <si>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</si>
  <si>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</si>
  <si>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</si>
  <si>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</si>
  <si>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</si>
  <si>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</si>
  <si>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</si>
  <si>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</si>
  <si>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</si>
  <si>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</si>
  <si>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</si>
  <si>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</si>
  <si>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</si>
  <si>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</si>
  <si>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</si>
  <si>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</si>
  <si>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</si>
  <si>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</si>
  <si>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</si>
  <si>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</si>
  <si>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</si>
  <si>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</si>
  <si>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</si>
  <si>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</si>
  <si>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</si>
  <si>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</si>
  <si>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</si>
  <si>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</si>
  <si>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</si>
  <si>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</si>
  <si>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</si>
  <si>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</si>
  <si>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</si>
  <si>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</si>
  <si>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</si>
  <si>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</si>
  <si>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</si>
  <si>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</si>
  <si>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</si>
  <si>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</si>
  <si>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</si>
  <si>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</si>
  <si>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</si>
  <si>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</si>
  <si>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</si>
  <si>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</si>
  <si>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</si>
  <si>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</si>
  <si>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</si>
  <si>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</si>
  <si>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</si>
  <si>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</si>
  <si>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</si>
  <si>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</si>
  <si>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</si>
  <si>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</si>
  <si>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</si>
  <si>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</si>
  <si>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本村では、令和の初めにかけて本村全域の管路の更新を実施している。
そのため、管路の老朽化は進んであらず、令和3年度に更新した分を最後に法定耐用年数を超えた管はなくなった。
令和4年度の管路更新率が増加しているのは、宅地造成により配水管の延長が更新されたためである。</t>
    <rPh sb="0" eb="2">
      <t>ホンソン</t>
    </rPh>
    <rPh sb="5" eb="7">
      <t>レイワ</t>
    </rPh>
    <rPh sb="8" eb="9">
      <t>ハジ</t>
    </rPh>
    <rPh sb="14" eb="18">
      <t>ホンソンゼンイキ</t>
    </rPh>
    <rPh sb="19" eb="21">
      <t>カンロ</t>
    </rPh>
    <rPh sb="22" eb="24">
      <t>コウシン</t>
    </rPh>
    <rPh sb="25" eb="27">
      <t>ジッシ</t>
    </rPh>
    <rPh sb="38" eb="40">
      <t>カンロ</t>
    </rPh>
    <rPh sb="41" eb="44">
      <t>ロウキュウカ</t>
    </rPh>
    <rPh sb="45" eb="46">
      <t>スス</t>
    </rPh>
    <rPh sb="52" eb="54">
      <t>レイワ</t>
    </rPh>
    <rPh sb="55" eb="57">
      <t>ネンド</t>
    </rPh>
    <rPh sb="58" eb="60">
      <t>コウシン</t>
    </rPh>
    <rPh sb="62" eb="63">
      <t>ブン</t>
    </rPh>
    <rPh sb="64" eb="66">
      <t>サイゴ</t>
    </rPh>
    <rPh sb="67" eb="73">
      <t>ホウテイタイヨウネンスウ</t>
    </rPh>
    <rPh sb="74" eb="75">
      <t>コ</t>
    </rPh>
    <rPh sb="77" eb="78">
      <t>カン</t>
    </rPh>
    <rPh sb="86" eb="88">
      <t>レイワ</t>
    </rPh>
    <rPh sb="89" eb="91">
      <t>ネンド</t>
    </rPh>
    <rPh sb="92" eb="97">
      <t>カンロコウシンリツ</t>
    </rPh>
    <rPh sb="98" eb="100">
      <t>ゾウカ</t>
    </rPh>
    <rPh sb="107" eb="111">
      <t>タクチゾウセイ</t>
    </rPh>
    <rPh sb="114" eb="117">
      <t>ハイスイカン</t>
    </rPh>
    <rPh sb="118" eb="120">
      <t>エンチョウ</t>
    </rPh>
    <rPh sb="121" eb="123">
      <t>コウシン</t>
    </rPh>
    <phoneticPr fontId="4"/>
  </si>
  <si>
    <t>本村においては、有収率や料金回収率が類似団体と比較して高い状況となっており、それが経営を支えている。
今後については実施すべき管路の更新に備えるために継続して料金回収対策を実施するほか、より有収率を高めることで、更なる経営の安定化・効率化を目指す必要がある。</t>
    <rPh sb="0" eb="2">
      <t>ホンソン</t>
    </rPh>
    <rPh sb="8" eb="11">
      <t>ユウシュウリツ</t>
    </rPh>
    <rPh sb="12" eb="17">
      <t>リョウキンカイシュウリツ</t>
    </rPh>
    <rPh sb="18" eb="22">
      <t>ルイジダンタイ</t>
    </rPh>
    <rPh sb="23" eb="25">
      <t>ヒカク</t>
    </rPh>
    <rPh sb="27" eb="28">
      <t>タカ</t>
    </rPh>
    <rPh sb="29" eb="31">
      <t>ジョウキョウ</t>
    </rPh>
    <rPh sb="41" eb="43">
      <t>ケイエイ</t>
    </rPh>
    <rPh sb="44" eb="45">
      <t>ササ</t>
    </rPh>
    <rPh sb="51" eb="53">
      <t>コンゴ</t>
    </rPh>
    <rPh sb="58" eb="60">
      <t>ジッシ</t>
    </rPh>
    <rPh sb="63" eb="65">
      <t>カンロ</t>
    </rPh>
    <rPh sb="66" eb="68">
      <t>コウシン</t>
    </rPh>
    <rPh sb="69" eb="70">
      <t>ソナ</t>
    </rPh>
    <rPh sb="75" eb="77">
      <t>ケイゾク</t>
    </rPh>
    <rPh sb="79" eb="83">
      <t>リョウキンカイシュウ</t>
    </rPh>
    <rPh sb="83" eb="85">
      <t>タイサク</t>
    </rPh>
    <rPh sb="86" eb="88">
      <t>ジッシ</t>
    </rPh>
    <rPh sb="95" eb="98">
      <t>ユウシュウリツ</t>
    </rPh>
    <rPh sb="99" eb="100">
      <t>タカ</t>
    </rPh>
    <rPh sb="106" eb="107">
      <t>サラ</t>
    </rPh>
    <rPh sb="109" eb="111">
      <t>ケイエイ</t>
    </rPh>
    <rPh sb="112" eb="115">
      <t>アンテイカ</t>
    </rPh>
    <rPh sb="116" eb="119">
      <t>コウリツカ</t>
    </rPh>
    <rPh sb="120" eb="122">
      <t>メザ</t>
    </rPh>
    <rPh sb="123" eb="125">
      <t>ヒツヨウ</t>
    </rPh>
    <phoneticPr fontId="4"/>
  </si>
  <si>
    <t>収益的収支比率については、平成30年度が工事請負費の増加や経営戦略およびアセットマネジメントの策定費用により例年より落ち込んでいる。令和元年度以降は、工事請負費の減少により総費用が減少したため100％を超えており、令和4年度は配水管布設等により工事請負費が増加したことにより100％を切るものとなった。
企業債残高対給水収益比率については、類似団体と比較して低いが、平成30年度中に策定した経営戦略及びアセットマネジメントをもとに、低い率を今後も維持できるように配水管の更新事業を計画的に実施していきたい。
料金回収率については、令和4年度に80％を切るところまで落ち込んだが、これは工事請負費の増加により給水原価が増加したことによるものであり、今後も大規模工事の計画があるため注視する必要がある。
給水原価については、令和元年度から増加傾向である。これは、当村が小規模自治体であり、村単独の修繕工事等を多く行った年などは給水原価が高くなり、料金回収率を下げることになるため、状況を注視する必要がある。
施設利用率については、令和4年度に平成30年度並みに減少している。当村は近年、宅地造成をすすめ、人口は増加傾向にあるが令和4年度は大きな増減がなく、また水道使用者の節水意識の向上から配水量が減少したことによるものと思料される。
また、有収率が５か年とも類似団体の平均値を超えており、効率よく収益を確保していることを表わしている。</t>
    <rPh sb="0" eb="7">
      <t>シュウエキテキシュウシヒリツ</t>
    </rPh>
    <rPh sb="13" eb="15">
      <t>ヘイセイ</t>
    </rPh>
    <rPh sb="17" eb="19">
      <t>ネンド</t>
    </rPh>
    <rPh sb="20" eb="25">
      <t>コウジウケオイヒ</t>
    </rPh>
    <rPh sb="26" eb="28">
      <t>ゾウカ</t>
    </rPh>
    <rPh sb="29" eb="33">
      <t>ケイエイセンリャク</t>
    </rPh>
    <rPh sb="47" eb="51">
      <t>サクテイヒヨウ</t>
    </rPh>
    <rPh sb="54" eb="56">
      <t>レイネン</t>
    </rPh>
    <rPh sb="58" eb="59">
      <t>オ</t>
    </rPh>
    <rPh sb="60" eb="61">
      <t>コ</t>
    </rPh>
    <rPh sb="66" eb="68">
      <t>レイワ</t>
    </rPh>
    <rPh sb="68" eb="73">
      <t>ガンネンドイコウ</t>
    </rPh>
    <rPh sb="75" eb="80">
      <t>コウジウケオイヒ</t>
    </rPh>
    <rPh sb="81" eb="83">
      <t>ゲンショウ</t>
    </rPh>
    <rPh sb="86" eb="89">
      <t>ソウヒヨウ</t>
    </rPh>
    <rPh sb="90" eb="92">
      <t>ゲンショウ</t>
    </rPh>
    <rPh sb="101" eb="102">
      <t>コ</t>
    </rPh>
    <rPh sb="107" eb="109">
      <t>レイワ</t>
    </rPh>
    <rPh sb="110" eb="112">
      <t>ネンド</t>
    </rPh>
    <rPh sb="113" eb="118">
      <t>ハイスイカンフセツ</t>
    </rPh>
    <rPh sb="118" eb="119">
      <t>トウ</t>
    </rPh>
    <rPh sb="122" eb="127">
      <t>コウジウケオイヒ</t>
    </rPh>
    <rPh sb="128" eb="130">
      <t>ゾウカ</t>
    </rPh>
    <rPh sb="142" eb="143">
      <t>キ</t>
    </rPh>
    <rPh sb="152" eb="157">
      <t>キギョウサイザンダカ</t>
    </rPh>
    <rPh sb="157" eb="158">
      <t>タイ</t>
    </rPh>
    <rPh sb="158" eb="160">
      <t>キュウスイ</t>
    </rPh>
    <rPh sb="160" eb="162">
      <t>シュウエキ</t>
    </rPh>
    <rPh sb="162" eb="164">
      <t>ヒリツ</t>
    </rPh>
    <rPh sb="170" eb="174">
      <t>ルイジダンタイ</t>
    </rPh>
    <rPh sb="175" eb="177">
      <t>ヒカク</t>
    </rPh>
    <rPh sb="179" eb="180">
      <t>ヒク</t>
    </rPh>
    <rPh sb="183" eb="185">
      <t>ヘイセイ</t>
    </rPh>
    <rPh sb="187" eb="190">
      <t>ネンドチュウ</t>
    </rPh>
    <rPh sb="191" eb="193">
      <t>サクテイ</t>
    </rPh>
    <rPh sb="195" eb="197">
      <t>ケイエイ</t>
    </rPh>
    <rPh sb="197" eb="200">
      <t>センリャクオヨ</t>
    </rPh>
    <rPh sb="216" eb="217">
      <t>ヒク</t>
    </rPh>
    <rPh sb="218" eb="219">
      <t>リツ</t>
    </rPh>
    <rPh sb="220" eb="222">
      <t>コンゴ</t>
    </rPh>
    <rPh sb="223" eb="225">
      <t>イジ</t>
    </rPh>
    <rPh sb="231" eb="234">
      <t>ハイスイカン</t>
    </rPh>
    <rPh sb="235" eb="239">
      <t>コウシンジギョウ</t>
    </rPh>
    <rPh sb="240" eb="243">
      <t>ケイカクテキ</t>
    </rPh>
    <rPh sb="244" eb="246">
      <t>ジッシ</t>
    </rPh>
    <rPh sb="254" eb="259">
      <t>リョウキンカイシュウリツ</t>
    </rPh>
    <rPh sb="265" eb="267">
      <t>レイワ</t>
    </rPh>
    <rPh sb="268" eb="270">
      <t>ネンド</t>
    </rPh>
    <rPh sb="275" eb="276">
      <t>キ</t>
    </rPh>
    <rPh sb="282" eb="283">
      <t>オ</t>
    </rPh>
    <rPh sb="284" eb="285">
      <t>コ</t>
    </rPh>
    <rPh sb="292" eb="297">
      <t>コウジウケオイヒ</t>
    </rPh>
    <rPh sb="298" eb="300">
      <t>ゾウカ</t>
    </rPh>
    <rPh sb="303" eb="307">
      <t>キュウスイゲンカ</t>
    </rPh>
    <rPh sb="308" eb="310">
      <t>ゾウカ</t>
    </rPh>
    <rPh sb="323" eb="325">
      <t>コンゴ</t>
    </rPh>
    <rPh sb="326" eb="331">
      <t>ダイキボコウジ</t>
    </rPh>
    <rPh sb="332" eb="334">
      <t>ケイカク</t>
    </rPh>
    <rPh sb="339" eb="341">
      <t>チュウシ</t>
    </rPh>
    <rPh sb="343" eb="345">
      <t>ヒツヨウ</t>
    </rPh>
    <rPh sb="511" eb="513">
      <t>レイワ</t>
    </rPh>
    <rPh sb="514" eb="516">
      <t>ネンド</t>
    </rPh>
    <rPh sb="517" eb="518">
      <t>オオ</t>
    </rPh>
    <rPh sb="520" eb="522">
      <t>ゾウゲン</t>
    </rPh>
    <rPh sb="528" eb="533">
      <t>スイドウシヨウシャ</t>
    </rPh>
    <rPh sb="534" eb="538">
      <t>セッスイイシキ</t>
    </rPh>
    <rPh sb="539" eb="541">
      <t>コウジョウ</t>
    </rPh>
    <rPh sb="543" eb="546">
      <t>ハイスイリョウ</t>
    </rPh>
    <rPh sb="547" eb="549">
      <t>ゲンショウ</t>
    </rPh>
    <rPh sb="559" eb="561">
      <t>シリョウ</t>
    </rPh>
    <rPh sb="569" eb="572">
      <t>ユウシュウリツ</t>
    </rPh>
    <rPh sb="575" eb="576">
      <t>ネン</t>
    </rPh>
    <rPh sb="578" eb="582">
      <t>ルイジダンタイ</t>
    </rPh>
    <rPh sb="583" eb="586">
      <t>ヘイキンチ</t>
    </rPh>
    <rPh sb="587" eb="588">
      <t>コ</t>
    </rPh>
    <rPh sb="593" eb="595">
      <t>コウリツ</t>
    </rPh>
    <rPh sb="597" eb="599">
      <t>シュウエキ</t>
    </rPh>
    <rPh sb="600" eb="602">
      <t>カクホ</t>
    </rPh>
    <rPh sb="609" eb="610">
      <t>アラ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</si>
</sst>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2.88</c:v>
                </c:pt>
                <c:pt idx="2">
                  <c:v>0.28000000000000003</c:v>
                </c:pt>
                <c:pt idx="3">
                  <c:v>0.12</c:v>
                </c:pt>
                <c:pt idx="4">
                  <c:v>1.22</c:v>
                </c:pt>
              </c:numCache>
            </c:numRef>
          </c:val>
          <c:extLst>
            <c:ext xmlns:c16="http://schemas.microsoft.com/office/drawing/2014/chart" uri="{C3380CC4-5D6E-409C-BE32-E72D297353CC}">
              <c16:uniqueId val="{00000000-EE7B-4A21-B222-7FDD8F40938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EE7B-4A21-B222-7FDD8F40938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57.3</c:v>
                </c:pt>
                <c:pt idx="1">
                  <c:v>61.76</c:v>
                </c:pt>
                <c:pt idx="2">
                  <c:v>61.43</c:v>
                </c:pt>
                <c:pt idx="3">
                  <c:v>61.59</c:v>
                </c:pt>
                <c:pt idx="4">
                  <c:v>57.3</c:v>
                </c:pt>
              </c:numCache>
            </c:numRef>
          </c:val>
          <c:extLst>
            <c:ext xmlns:c16="http://schemas.microsoft.com/office/drawing/2014/chart" uri="{C3380CC4-5D6E-409C-BE32-E72D297353CC}">
              <c16:uniqueId val="{00000000-2C72-4001-9482-A60C9F104C9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2C72-4001-9482-A60C9F104C9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95.76</c:v>
                </c:pt>
                <c:pt idx="1">
                  <c:v>91.64</c:v>
                </c:pt>
                <c:pt idx="2">
                  <c:v>97.09</c:v>
                </c:pt>
                <c:pt idx="3">
                  <c:v>96.59</c:v>
                </c:pt>
                <c:pt idx="4">
                  <c:v>95.76</c:v>
                </c:pt>
              </c:numCache>
            </c:numRef>
          </c:val>
          <c:extLst>
            <c:ext xmlns:c16="http://schemas.microsoft.com/office/drawing/2014/chart" uri="{C3380CC4-5D6E-409C-BE32-E72D297353CC}">
              <c16:uniqueId val="{00000000-892B-4221-A90D-1B1100EB9D1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92B-4221-A90D-1B1100EB9D1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89.17</c:v>
                </c:pt>
                <c:pt idx="1">
                  <c:v>128.22</c:v>
                </c:pt>
                <c:pt idx="2">
                  <c:v>119.83</c:v>
                </c:pt>
                <c:pt idx="3">
                  <c:v>112.88</c:v>
                </c:pt>
                <c:pt idx="4">
                  <c:v>99.91</c:v>
                </c:pt>
              </c:numCache>
            </c:numRef>
          </c:val>
          <c:extLst>
            <c:ext xmlns:c16="http://schemas.microsoft.com/office/drawing/2014/chart" uri="{C3380CC4-5D6E-409C-BE32-E72D297353CC}">
              <c16:uniqueId val="{00000000-EB22-4844-8A93-B398983C08E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EB22-4844-8A93-B398983C08E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2E-4C79-B716-7B3AD33975B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E-4C79-B716-7B3AD33975B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1D-49E5-889D-0CCBA4FE7A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1D-49E5-889D-0CCBA4FE7A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49-4E3D-9B31-FFED3AF0AF0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49-4E3D-9B31-FFED3AF0AF0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2-44D9-9F27-DABABE0E28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2-44D9-9F27-DABABE0E28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724.61</c:v>
                </c:pt>
                <c:pt idx="1">
                  <c:v>762.23</c:v>
                </c:pt>
                <c:pt idx="2">
                  <c:v>714.67</c:v>
                </c:pt>
                <c:pt idx="3">
                  <c:v>599.88</c:v>
                </c:pt>
                <c:pt idx="4">
                  <c:v>735.21</c:v>
                </c:pt>
              </c:numCache>
            </c:numRef>
          </c:val>
          <c:extLst>
            <c:ext xmlns:c16="http://schemas.microsoft.com/office/drawing/2014/chart" uri="{C3380CC4-5D6E-409C-BE32-E72D297353CC}">
              <c16:uniqueId val="{00000000-2BAC-47CC-9F23-E799BE137EA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2BAC-47CC-9F23-E799BE137EA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88.17</c:v>
                </c:pt>
                <c:pt idx="1">
                  <c:v>117.44</c:v>
                </c:pt>
                <c:pt idx="2">
                  <c:v>107.6</c:v>
                </c:pt>
                <c:pt idx="3">
                  <c:v>106.48</c:v>
                </c:pt>
                <c:pt idx="4">
                  <c:v>77.239999999999995</c:v>
                </c:pt>
              </c:numCache>
            </c:numRef>
          </c:val>
          <c:extLst>
            <c:ext xmlns:c16="http://schemas.microsoft.com/office/drawing/2014/chart" uri="{C3380CC4-5D6E-409C-BE32-E72D297353CC}">
              <c16:uniqueId val="{00000000-FA95-412E-A385-302A4DA0A6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FA95-412E-A385-302A4DA0A6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198.93</c:v>
                </c:pt>
                <c:pt idx="1">
                  <c:v>152.71</c:v>
                </c:pt>
                <c:pt idx="2">
                  <c:v>156.63999999999999</c:v>
                </c:pt>
                <c:pt idx="3">
                  <c:v>175.27</c:v>
                </c:pt>
                <c:pt idx="4">
                  <c:v>208.95</c:v>
                </c:pt>
              </c:numCache>
            </c:numRef>
          </c:val>
          <c:extLst>
            <c:ext xmlns:c16="http://schemas.microsoft.com/office/drawing/2014/chart" uri="{C3380CC4-5D6E-409C-BE32-E72D297353CC}">
              <c16:uniqueId val="{00000000-7298-4C6A-9A15-738B2007170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7298-4C6A-9A15-738B2007170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舟橋村</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3271</v>
      </c>
      <c r="AM8" s="55"/>
      <c r="AN8" s="55"/>
      <c r="AO8" s="55"/>
      <c r="AP8" s="55"/>
      <c r="AQ8" s="55"/>
      <c r="AR8" s="55"/>
      <c r="AS8" s="55"/>
      <c r="AT8" s="45">
        <f>データ!$S$6</f>
        <v>3.47</v>
      </c>
      <c r="AU8" s="45"/>
      <c r="AV8" s="45"/>
      <c r="AW8" s="45"/>
      <c r="AX8" s="45"/>
      <c r="AY8" s="45"/>
      <c r="AZ8" s="45"/>
      <c r="BA8" s="45"/>
      <c r="BB8" s="45">
        <f>データ!$T$6</f>
        <v>942.65</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98.47</v>
      </c>
      <c r="Q10" s="45"/>
      <c r="R10" s="45"/>
      <c r="S10" s="45"/>
      <c r="T10" s="45"/>
      <c r="U10" s="45"/>
      <c r="V10" s="45"/>
      <c r="W10" s="55">
        <f>データ!$Q$6</f>
        <v>3333</v>
      </c>
      <c r="X10" s="55"/>
      <c r="Y10" s="55"/>
      <c r="Z10" s="55"/>
      <c r="AA10" s="55"/>
      <c r="AB10" s="55"/>
      <c r="AC10" s="55"/>
      <c r="AD10" s="2"/>
      <c r="AE10" s="2"/>
      <c r="AF10" s="2"/>
      <c r="AG10" s="2"/>
      <c r="AH10" s="2"/>
      <c r="AI10" s="2"/>
      <c r="AJ10" s="2"/>
      <c r="AK10" s="2"/>
      <c r="AL10" s="55">
        <f>データ!$U$6</f>
        <v>3220</v>
      </c>
      <c r="AM10" s="55"/>
      <c r="AN10" s="55"/>
      <c r="AO10" s="55"/>
      <c r="AP10" s="55"/>
      <c r="AQ10" s="55"/>
      <c r="AR10" s="55"/>
      <c r="AS10" s="55"/>
      <c r="AT10" s="45">
        <f>データ!$V$6</f>
        <v>3.47</v>
      </c>
      <c r="AU10" s="45"/>
      <c r="AV10" s="45"/>
      <c r="AW10" s="45"/>
      <c r="AX10" s="45"/>
      <c r="AY10" s="45"/>
      <c r="AZ10" s="45"/>
      <c r="BA10" s="45"/>
      <c r="BB10" s="45">
        <f>データ!$W$6</f>
        <v>927.95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114</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AEFl7j8NXh9y7PyAHU21yALug8F4G2ZN0ZTUj707aH+NB6bRvbMJbGlZIBPIgVRKI4WUiVhkLrbMH+Mke9Yxsw==" saltValue="ip5CN+1LSSfCIWdcZFN4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163210</v>
      </c>
      <c r="D6" s="20">
        <f t="shared" si="3"/>
        <v>47</v>
      </c>
      <c r="E6" s="20">
        <f t="shared" si="3"/>
        <v>1</v>
      </c>
      <c r="F6" s="20">
        <f t="shared" si="3"/>
        <v>0</v>
      </c>
      <c r="G6" s="20">
        <f t="shared" si="3"/>
        <v>0</v>
      </c>
      <c r="H6" s="20" t="str">
        <f t="shared" si="3"/>
        <v>富山県　舟橋村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98.47</v>
      </c>
      <c r="Q6" s="21">
        <f t="shared" si="3"/>
        <v>3333</v>
      </c>
      <c r="R6" s="21">
        <f t="shared" si="3"/>
        <v>3271</v>
      </c>
      <c r="S6" s="21">
        <f t="shared" si="3"/>
        <v>3.47</v>
      </c>
      <c r="T6" s="21">
        <f t="shared" si="3"/>
        <v>942.65</v>
      </c>
      <c r="U6" s="21">
        <f t="shared" si="3"/>
        <v>3220</v>
      </c>
      <c r="V6" s="21">
        <f t="shared" si="3"/>
        <v>3.47</v>
      </c>
      <c r="W6" s="21">
        <f t="shared" si="3"/>
        <v>927.95</v>
      </c>
      <c r="X6" s="22">
        <f>IF(X7="",NA(),X7)</f>
        <v>89.17</v>
      </c>
      <c r="Y6" s="22">
        <f t="shared" ref="Y6:AG6" si="4">IF(Y7="",NA(),Y7)</f>
        <v>128.22</v>
      </c>
      <c r="Z6" s="22">
        <f t="shared" si="4"/>
        <v>119.83</v>
      </c>
      <c r="AA6" s="22">
        <f t="shared" si="4"/>
        <v>112.88</v>
      </c>
      <c r="AB6" s="22">
        <f t="shared" si="4"/>
        <v>99.91</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724.61</v>
      </c>
      <c r="BF6" s="22">
        <f t="shared" ref="BF6:BN6" si="7">IF(BF7="",NA(),BF7)</f>
        <v>762.23</v>
      </c>
      <c r="BG6" s="22">
        <f t="shared" si="7"/>
        <v>714.67</v>
      </c>
      <c r="BH6" s="22">
        <f t="shared" si="7"/>
        <v>599.88</v>
      </c>
      <c r="BI6" s="22">
        <f t="shared" si="7"/>
        <v>735.21</v>
      </c>
      <c r="BJ6" s="22">
        <f t="shared" si="7"/>
        <v>1007.7</v>
      </c>
      <c r="BK6" s="22">
        <f t="shared" si="7"/>
        <v>1018.52</v>
      </c>
      <c r="BL6" s="22">
        <f t="shared" si="7"/>
        <v>949.61</v>
      </c>
      <c r="BM6" s="22">
        <f t="shared" si="7"/>
        <v>918.84</v>
      </c>
      <c r="BN6" s="22">
        <f t="shared" si="7"/>
        <v>955.49</v>
      </c>
      <c r="BO6" s="21" t="str">
        <f>IF(BO7="","",IF(BO7="-","【-】","【"&amp;SUBSTITUTE(TEXT(BO7,"#,##0.00"),"-","△")&amp;"】"))</f>
        <v>【982.48】</v>
      </c>
      <c r="BP6" s="22">
        <f>IF(BP7="",NA(),BP7)</f>
        <v>88.17</v>
      </c>
      <c r="BQ6" s="22">
        <f t="shared" ref="BQ6:BY6" si="8">IF(BQ7="",NA(),BQ7)</f>
        <v>117.44</v>
      </c>
      <c r="BR6" s="22">
        <f t="shared" si="8"/>
        <v>107.6</v>
      </c>
      <c r="BS6" s="22">
        <f t="shared" si="8"/>
        <v>106.48</v>
      </c>
      <c r="BT6" s="22">
        <f t="shared" si="8"/>
        <v>77.239999999999995</v>
      </c>
      <c r="BU6" s="22">
        <f t="shared" si="8"/>
        <v>59.22</v>
      </c>
      <c r="BV6" s="22">
        <f t="shared" si="8"/>
        <v>58.79</v>
      </c>
      <c r="BW6" s="22">
        <f t="shared" si="8"/>
        <v>58.41</v>
      </c>
      <c r="BX6" s="22">
        <f t="shared" si="8"/>
        <v>58.27</v>
      </c>
      <c r="BY6" s="22">
        <f t="shared" si="8"/>
        <v>55.15</v>
      </c>
      <c r="BZ6" s="21" t="str">
        <f>IF(BZ7="","",IF(BZ7="-","【-】","【"&amp;SUBSTITUTE(TEXT(BZ7,"#,##0.00"),"-","△")&amp;"】"))</f>
        <v>【50.61】</v>
      </c>
      <c r="CA6" s="22">
        <f>IF(CA7="",NA(),CA7)</f>
        <v>198.93</v>
      </c>
      <c r="CB6" s="22">
        <f t="shared" ref="CB6:CJ6" si="9">IF(CB7="",NA(),CB7)</f>
        <v>152.71</v>
      </c>
      <c r="CC6" s="22">
        <f t="shared" si="9"/>
        <v>156.63999999999999</v>
      </c>
      <c r="CD6" s="22">
        <f t="shared" si="9"/>
        <v>175.27</v>
      </c>
      <c r="CE6" s="22">
        <f t="shared" si="9"/>
        <v>208.95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57.3</v>
      </c>
      <c r="CM6" s="22">
        <f t="shared" ref="CM6:CU6" si="10">IF(CM7="",NA(),CM7)</f>
        <v>61.76</v>
      </c>
      <c r="CN6" s="22">
        <f t="shared" si="10"/>
        <v>61.43</v>
      </c>
      <c r="CO6" s="22">
        <f t="shared" si="10"/>
        <v>61.59</v>
      </c>
      <c r="CP6" s="22">
        <f t="shared" si="10"/>
        <v>57.3</v>
      </c>
      <c r="CQ6" s="22">
        <f t="shared" si="10"/>
        <v>56.76</v>
      </c>
      <c r="CR6" s="22">
        <f t="shared" si="10"/>
        <v>56.04</v>
      </c>
      <c r="CS6" s="22">
        <f t="shared" si="10"/>
        <v>58.52</v>
      </c>
      <c r="CT6" s="22">
        <f t="shared" si="10"/>
        <v>58.88</v>
      </c>
      <c r="CU6" s="22">
        <f t="shared" si="10"/>
        <v>58.16</v>
      </c>
      <c r="CV6" s="21" t="str">
        <f>IF(CV7="","",IF(CV7="-","【-】","【"&amp;SUBSTITUTE(TEXT(CV7,"#,##0.00"),"-","△")&amp;"】"))</f>
        <v>【56.15】</v>
      </c>
      <c r="CW6" s="22">
        <f>IF(CW7="",NA(),CW7)</f>
        <v>95.76</v>
      </c>
      <c r="CX6" s="22">
        <f t="shared" ref="CX6:DF6" si="11">IF(CX7="",NA(),CX7)</f>
        <v>91.64</v>
      </c>
      <c r="CY6" s="22">
        <f t="shared" si="11"/>
        <v>97.09</v>
      </c>
      <c r="CZ6" s="22">
        <f t="shared" si="11"/>
        <v>96.59</v>
      </c>
      <c r="DA6" s="22">
        <f t="shared" si="11"/>
        <v>95.76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2.88</v>
      </c>
      <c r="EF6" s="22">
        <f t="shared" si="14"/>
        <v>0.28000000000000003</v>
      </c>
      <c r="EG6" s="22">
        <f t="shared" si="14"/>
        <v>0.12</v>
      </c>
      <c r="EH6" s="22">
        <f t="shared" si="14"/>
        <v>1.22</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163210</v>
      </c>
      <c r="D7" s="24">
        <v>47</v>
      </c>
      <c r="E7" s="24">
        <v>1</v>
      </c>
      <c r="F7" s="24">
        <v>0</v>
      </c>
      <c r="G7" s="24">
        <v>0</v>
      </c>
      <c r="H7" s="24" t="s">
        <v>96</v>
      </c>
      <c r="I7" s="24" t="s">
        <v>97</v>
      </c>
      <c r="J7" s="24" t="s">
        <v>98</v>
      </c>
      <c r="K7" s="24" t="s">
        <v>99</v>
      </c>
      <c r="L7" s="24" t="s">
        <v>100</v>
      </c>
      <c r="M7" s="24" t="s">
        <v>101</v>
      </c>
      <c r="N7" s="25" t="s">
        <v>102</v>
      </c>
      <c r="O7" s="25" t="s">
        <v>103</v>
      </c>
      <c r="P7" s="25">
        <v>98.47</v>
      </c>
      <c r="Q7" s="25">
        <v>3333</v>
      </c>
      <c r="R7" s="25">
        <v>3271</v>
      </c>
      <c r="S7" s="25">
        <v>3.47</v>
      </c>
      <c r="T7" s="25">
        <v>942.65</v>
      </c>
      <c r="U7" s="25">
        <v>3220</v>
      </c>
      <c r="V7" s="25">
        <v>3.47</v>
      </c>
      <c r="W7" s="25">
        <v>927.95</v>
      </c>
      <c r="X7" s="25">
        <v>89.17</v>
      </c>
      <c r="Y7" s="25">
        <v>128.22</v>
      </c>
      <c r="Z7" s="25">
        <v>119.83</v>
      </c>
      <c r="AA7" s="25">
        <v>112.88</v>
      </c>
      <c r="AB7" s="25">
        <v>99.91</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724.61</v>
      </c>
      <c r="BF7" s="25">
        <v>762.23</v>
      </c>
      <c r="BG7" s="25">
        <v>714.67</v>
      </c>
      <c r="BH7" s="25">
        <v>599.88</v>
      </c>
      <c r="BI7" s="25">
        <v>735.21</v>
      </c>
      <c r="BJ7" s="25">
        <v>1007.7</v>
      </c>
      <c r="BK7" s="25">
        <v>1018.52</v>
      </c>
      <c r="BL7" s="25">
        <v>949.61</v>
      </c>
      <c r="BM7" s="25">
        <v>918.84</v>
      </c>
      <c r="BN7" s="25">
        <v>955.49</v>
      </c>
      <c r="BO7" s="25">
        <v>982.48</v>
      </c>
      <c r="BP7" s="25">
        <v>88.17</v>
      </c>
      <c r="BQ7" s="25">
        <v>117.44</v>
      </c>
      <c r="BR7" s="25">
        <v>107.6</v>
      </c>
      <c r="BS7" s="25">
        <v>106.48</v>
      </c>
      <c r="BT7" s="25">
        <v>77.239999999999995</v>
      </c>
      <c r="BU7" s="25">
        <v>59.22</v>
      </c>
      <c r="BV7" s="25">
        <v>58.79</v>
      </c>
      <c r="BW7" s="25">
        <v>58.41</v>
      </c>
      <c r="BX7" s="25">
        <v>58.27</v>
      </c>
      <c r="BY7" s="25">
        <v>55.15</v>
      </c>
      <c r="BZ7" s="25">
        <v>50.61</v>
      </c>
      <c r="CA7" s="25">
        <v>198.93</v>
      </c>
      <c r="CB7" s="25">
        <v>152.71</v>
      </c>
      <c r="CC7" s="25">
        <v>156.63999999999999</v>
      </c>
      <c r="CD7" s="25">
        <v>175.27</v>
      </c>
      <c r="CE7" s="25">
        <v>208.95</v>
      </c>
      <c r="CF7" s="25">
        <v>292.89999999999998</v>
      </c>
      <c r="CG7" s="25">
        <v>298.25</v>
      </c>
      <c r="CH7" s="25">
        <v>303.27999999999997</v>
      </c>
      <c r="CI7" s="25">
        <v>303.81</v>
      </c>
      <c r="CJ7" s="25">
        <v>310.26</v>
      </c>
      <c r="CK7" s="25">
        <v>320.83</v>
      </c>
      <c r="CL7" s="25">
        <v>57.3</v>
      </c>
      <c r="CM7" s="25">
        <v>61.76</v>
      </c>
      <c r="CN7" s="25">
        <v>61.43</v>
      </c>
      <c r="CO7" s="25">
        <v>61.59</v>
      </c>
      <c r="CP7" s="25">
        <v>57.3</v>
      </c>
      <c r="CQ7" s="25">
        <v>56.76</v>
      </c>
      <c r="CR7" s="25">
        <v>56.04</v>
      </c>
      <c r="CS7" s="25">
        <v>58.52</v>
      </c>
      <c r="CT7" s="25">
        <v>58.88</v>
      </c>
      <c r="CU7" s="25">
        <v>58.16</v>
      </c>
      <c r="CV7" s="25">
        <v>56.15</v>
      </c>
      <c r="CW7" s="25">
        <v>95.76</v>
      </c>
      <c r="CX7" s="25">
        <v>91.64</v>
      </c>
      <c r="CY7" s="25">
        <v>97.09</v>
      </c>
      <c r="CZ7" s="25">
        <v>96.59</v>
      </c>
      <c r="DA7" s="25">
        <v>95.76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2.88</v>
      </c>
      <c r="EF7" s="25">
        <v>0.28000000000000003</v>
      </c>
      <c r="EG7" s="25">
        <v>0.12</v>
      </c>
      <c r="EH7" s="25">
        <v>1.22</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高央</cp:lastModifiedBy>
  <cp:lastPrinted>2024-01-31T01:57:09Z</cp:lastPrinted>
  <dcterms:created xsi:type="dcterms:W3CDTF">2023-12-05T01:05:35Z</dcterms:created>
  <dcterms:modified xsi:type="dcterms:W3CDTF">2024-01-31T02:57:11Z</dcterms:modified>
  <cp:category/>
</cp:coreProperties>
</file>