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Lg-file\建設課\上下水道班\事務管理\240928 narise\10 県照会等(調査)\市町村支援課\R05\R0601_経営比較分析表\"/>
    </mc:Choice>
  </mc:AlternateContent>
  <xr:revisionPtr revIDLastSave="0" documentId="13_ncr:1_{362B5508-0510-448A-94DE-48B66C4EF3BC}" xr6:coauthVersionLast="43" xr6:coauthVersionMax="43" xr10:uidLastSave="{00000000-0000-0000-0000-000000000000}"/>
  <workbookProtection workbookAlgorithmName="SHA-512" workbookHashValue="GuCYvgxPLRQZKKgIJLVJPv5HD8YHz3fhdAmRSbrs9tiOcjbhUhm8RDvUIRDA0NgQUqNBDerRu27H+cbjR4/Lbw==" workbookSaltValue="xNp7xvTFSb3N/kV77+JRj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W10" i="4"/>
  <c r="BB8" i="4"/>
  <c r="AT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<sst xmlns="http://schemas.openxmlformats.org/spreadsheetml/2006/main" count="236" uniqueCount="120">
  <si>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</si>
  <si>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</si>
  <si>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</si>
  <si>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</si>
  <si>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</si>
  <si>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</si>
  <si>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</si>
  <si>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</si>
  <si>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</si>
  <si>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</si>
  <si>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</si>
  <si>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</si>
  <si>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</si>
  <si>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</si>
  <si>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</si>
  <si>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</si>
  <si>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</si>
  <si>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</si>
  <si>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</si>
  <si>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</si>
  <si>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</si>
  <si>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</si>
  <si>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</si>
  <si>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</si>
  <si>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</si>
  <si>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</si>
  <si>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</si>
  <si>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</si>
  <si>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</si>
  <si>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</si>
  <si>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</si>
  <si>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</si>
  <si>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</si>
  <si>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</si>
  <si>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</si>
  <si>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</si>
  <si>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</si>
  <si>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</si>
  <si>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</si>
  <si>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</si>
  <si>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</si>
  <si>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</si>
  <si>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</si>
  <si>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</si>
  <si>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</si>
  <si>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</si>
  <si>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</si>
  <si>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</si>
  <si>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</si>
  <si>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</si>
  <si>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</si>
  <si>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</si>
  <si>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</si>
  <si>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</si>
  <si>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</si>
  <si>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</si>
  <si>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</si>
  <si>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</si>
  <si>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</si>
  <si>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</si>
  <si>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</si>
  <si>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</si>
  <si>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</si>
  <si>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</si>
  <si>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</si>
  <si>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</si>
  <si>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</si>
  <si>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</si>
  <si>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</si>
  <si>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</si>
  <si>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</si>
  <si>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</si>
  <si>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</si>
  <si>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</si>
  <si>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</si>
  <si>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</si>
  <si>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</si>
  <si>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</si>
  <si>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</si>
  <si>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</si>
  <si>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</si>
  <si>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</si>
  <si>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</si>
  <si>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</si>
  <si>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</si>
  <si>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</si>
  <si>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</si>
  <si>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</si>
  <si>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</si>
  <si>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</si>
  <si>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</si>
  <si>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</si>
  <si>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</si>
  <si>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</si>
  <si>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</si>
  <si>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</si>
  <si>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</si>
  <si>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</si>
  <si>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</si>
  <si>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</si>
  <si>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</si>
  <si>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</si>
  <si>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</si>
  <si>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</si>
  <si>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</si>
  <si>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</si>
  <si>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</si>
  <si>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</si>
  <si>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</si>
  <si>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</si>
  <si>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</si>
  <si>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</si>
  <si>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</si>
  <si>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</si>
  <si>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</si>
  <si>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</si>
  <si>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</si>
  <si>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本町においては、収益的収支比率はここ数年65～75％前後で推移し、赤字が続いている状況である。
　人口が減少しているため収益の上昇は見込まれない半面、施設備品の更新が必要となってくるため費用の増加が予想される。
　汚水管渠の面的整備事業が終了しているため、今後は下水道事業の経営の効率性をより高めることが必要と考えられる。
　また、森尻処理区において、平成29年度から継続して中新川広域行政事務組合の中新川公共下水道への管渠接続事業を進めており、当事業が完了すれば、汚水処理の一元化により、汚水処理経費の削減が期待される。
　</t>
    <rPh sb="50" eb="52">
      <t>ジンコウ</t>
    </rPh>
    <rPh sb="53" eb="55">
      <t>ゲンショウ</t>
    </rPh>
    <rPh sb="61" eb="63">
      <t>シュウエキ</t>
    </rPh>
    <rPh sb="64" eb="66">
      <t>ジョウショウ</t>
    </rPh>
    <rPh sb="67" eb="69">
      <t>ミコ</t>
    </rPh>
    <rPh sb="73" eb="75">
      <t>ハンメン</t>
    </rPh>
    <rPh sb="76" eb="78">
      <t>シセツ</t>
    </rPh>
    <rPh sb="78" eb="80">
      <t>ビヒン</t>
    </rPh>
    <rPh sb="81" eb="83">
      <t>コウシン</t>
    </rPh>
    <rPh sb="84" eb="86">
      <t>ヒツヨウ</t>
    </rPh>
    <rPh sb="94" eb="96">
      <t>ヒヨウ</t>
    </rPh>
    <rPh sb="97" eb="99">
      <t>ゾウカ</t>
    </rPh>
    <rPh sb="100" eb="102">
      <t>ヨソウ</t>
    </rPh>
    <rPh sb="167" eb="169">
      <t>モリジリ</t>
    </rPh>
    <rPh sb="169" eb="171">
      <t>ショリ</t>
    </rPh>
    <rPh sb="171" eb="172">
      <t>ク</t>
    </rPh>
    <rPh sb="189" eb="192">
      <t>ナカニイカワ</t>
    </rPh>
    <rPh sb="192" eb="194">
      <t>コウイキ</t>
    </rPh>
    <rPh sb="194" eb="196">
      <t>ギョウセイ</t>
    </rPh>
    <rPh sb="196" eb="198">
      <t>ジム</t>
    </rPh>
    <rPh sb="198" eb="200">
      <t>クミアイ</t>
    </rPh>
    <rPh sb="201" eb="204">
      <t>ナカニイカワ</t>
    </rPh>
    <rPh sb="204" eb="206">
      <t>コウキョウ</t>
    </rPh>
    <rPh sb="206" eb="209">
      <t>ゲスイドウ</t>
    </rPh>
    <rPh sb="211" eb="212">
      <t>カン</t>
    </rPh>
    <rPh sb="212" eb="213">
      <t>キョ</t>
    </rPh>
    <rPh sb="213" eb="215">
      <t>セツゾク</t>
    </rPh>
    <rPh sb="215" eb="217">
      <t>ジギョウ</t>
    </rPh>
    <rPh sb="218" eb="219">
      <t>スス</t>
    </rPh>
    <rPh sb="224" eb="225">
      <t>トウ</t>
    </rPh>
    <rPh sb="225" eb="227">
      <t>ジギョウ</t>
    </rPh>
    <rPh sb="228" eb="230">
      <t>カンリョウ</t>
    </rPh>
    <rPh sb="234" eb="236">
      <t>オスイ</t>
    </rPh>
    <rPh sb="236" eb="238">
      <t>ショリ</t>
    </rPh>
    <rPh sb="239" eb="242">
      <t>イチゲンカ</t>
    </rPh>
    <rPh sb="246" eb="248">
      <t>オスイ</t>
    </rPh>
    <rPh sb="248" eb="250">
      <t>ショリ</t>
    </rPh>
    <rPh sb="250" eb="252">
      <t>ケイヒ</t>
    </rPh>
    <rPh sb="253" eb="255">
      <t>サクゲン</t>
    </rPh>
    <rPh sb="256" eb="258">
      <t>キタイ</t>
    </rPh>
    <phoneticPr fontId="17"/>
  </si>
  <si>
    <t>　平成４年度の整備着手のため、R4年12月で布設後30年を経過した。今後、管渠の点検等が必要となってくる為、十分に留意していく必要がある。</t>
    <rPh sb="1" eb="3">
      <t>ヘイセイ</t>
    </rPh>
    <rPh sb="4" eb="6">
      <t>ネンド</t>
    </rPh>
    <rPh sb="7" eb="9">
      <t>セイビ</t>
    </rPh>
    <rPh sb="9" eb="11">
      <t>チャクシュ</t>
    </rPh>
    <rPh sb="17" eb="18">
      <t>ネン</t>
    </rPh>
    <rPh sb="20" eb="21">
      <t>ガツ</t>
    </rPh>
    <phoneticPr fontId="17"/>
  </si>
  <si>
    <r>
      <t xml:space="preserve">①収益的収支比率は68.67％（R4）とずっと赤字となっており、経営の健全性については一定の水準に達していない状況である。
</t>
    </r>
    <r>
      <rPr>
        <sz val="11"/>
        <rFont val="ＭＳ ゴシック"/>
        <family val="3"/>
        <charset val="128"/>
      </rPr>
      <t>④企業債残高対事業規模比率は、類似団体の平均値を下回った。地方債の残高は22,099千円減少したが、営業収益も若干減少しているため昨年同様となった。</t>
    </r>
    <r>
      <rPr>
        <sz val="11"/>
        <color rgb="FFFF0000"/>
        <rFont val="ＭＳ ゴシック"/>
        <family val="3"/>
        <charset val="128"/>
      </rPr>
      <t xml:space="preserve">
</t>
    </r>
    <r>
      <rPr>
        <sz val="11"/>
        <rFont val="ＭＳ ゴシック"/>
        <family val="3"/>
        <charset val="128"/>
      </rPr>
      <t>⑤経費回収率は、99.02％となっており、使用料で経費を回収できていない。汚水処理費の増によるものである。</t>
    </r>
    <r>
      <rPr>
        <sz val="11"/>
        <color rgb="FFFF0000"/>
        <rFont val="ＭＳ ゴシック"/>
        <family val="3"/>
        <charset val="128"/>
      </rPr>
      <t xml:space="preserve"> 
</t>
    </r>
    <r>
      <rPr>
        <sz val="11"/>
        <rFont val="ＭＳ ゴシック"/>
        <family val="3"/>
        <charset val="128"/>
      </rPr>
      <t>⑥汚水処理原価は、類似団体の平均値を上回った。分母である有収水量の減少と、汚水処理費の増加による。</t>
    </r>
    <r>
      <rPr>
        <sz val="11"/>
        <color rgb="FFFF0000"/>
        <rFont val="ＭＳ ゴシック"/>
        <family val="3"/>
        <charset val="128"/>
      </rPr>
      <t xml:space="preserve">
</t>
    </r>
    <r>
      <rPr>
        <sz val="11"/>
        <rFont val="ＭＳ ゴシック"/>
        <family val="3"/>
        <charset val="128"/>
      </rPr>
      <t>⑦施設利用率は、ここ数年は類似団体の平均値を上回っており、施設の効率性が図られているといえる。若干数値が下がっているのは、処理水量の減少によるもの。
⑧水洗化率については、類似団体の平均値より高い水準にあり、年々微増し続けている。今後も水洗化率の向上に努めていく。</t>
    </r>
    <rPh sb="86" eb="87">
      <t>シタ</t>
    </rPh>
    <rPh sb="91" eb="94">
      <t>チホウサイ</t>
    </rPh>
    <rPh sb="95" eb="97">
      <t>ザンダカ</t>
    </rPh>
    <rPh sb="104" eb="106">
      <t>センエン</t>
    </rPh>
    <rPh sb="106" eb="108">
      <t>ゲンショウ</t>
    </rPh>
    <rPh sb="112" eb="116">
      <t>エイギョウシュウエキ</t>
    </rPh>
    <rPh sb="117" eb="119">
      <t>ジャッカン</t>
    </rPh>
    <rPh sb="119" eb="121">
      <t>ゲンショウ</t>
    </rPh>
    <rPh sb="127" eb="131">
      <t>サクネンドウヨウ</t>
    </rPh>
    <rPh sb="162" eb="164">
      <t>ケイヒ</t>
    </rPh>
    <rPh sb="180" eb="181">
      <t>ゾウ</t>
    </rPh>
    <rPh sb="210" eb="211">
      <t>ウエ</t>
    </rPh>
    <rPh sb="215" eb="217">
      <t>ブンボ</t>
    </rPh>
    <rPh sb="220" eb="224">
      <t>ユウシュウスイリョウ</t>
    </rPh>
    <rPh sb="225" eb="227">
      <t>ゲンショウ</t>
    </rPh>
    <rPh sb="229" eb="234">
      <t>オスイショリヒ</t>
    </rPh>
    <rPh sb="235" eb="237">
      <t>ゾウカ</t>
    </rPh>
    <rPh sb="252" eb="254">
      <t>スウネン</t>
    </rPh>
    <rPh sb="264" eb="265">
      <t>ウエ</t>
    </rPh>
    <rPh sb="289" eb="291">
      <t>ジャッカン</t>
    </rPh>
    <rPh sb="291" eb="293">
      <t>スウチ</t>
    </rPh>
    <rPh sb="294" eb="295">
      <t>サ</t>
    </rPh>
    <rPh sb="303" eb="307">
      <t>ショリスイリョウ</t>
    </rPh>
    <rPh sb="308" eb="310">
      <t>ゲンショウ</t>
    </rPh>
    <rPh sb="346" eb="348">
      <t>ネンネン</t>
    </rPh>
    <rPh sb="348" eb="350">
      <t>ビゾウ</t>
    </rPh>
    <rPh sb="351" eb="352">
      <t>ツヅ</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</si>
</sst>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4F257419-AF40-4B29-B6E1-EC00F062B1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E4-4B94-A2EE-3EC9B15521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B8E4-4B94-A2EE-3EC9B15521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90.92</c:v>
                </c:pt>
                <c:pt idx="1">
                  <c:v>86.69</c:v>
                </c:pt>
                <c:pt idx="2">
                  <c:v>89.77</c:v>
                </c:pt>
                <c:pt idx="3">
                  <c:v>89.77</c:v>
                </c:pt>
                <c:pt idx="4">
                  <c:v>84.85</c:v>
                </c:pt>
              </c:numCache>
            </c:numRef>
          </c:val>
          <c:extLst>
            <c:ext xmlns:c16="http://schemas.microsoft.com/office/drawing/2014/chart" uri="{C3380CC4-5D6E-409C-BE32-E72D297353CC}">
              <c16:uniqueId val="{00000000-BBA6-4E2A-828C-07E12FAAA1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BBA6-4E2A-828C-07E12FAAA1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91.11</c:v>
                </c:pt>
                <c:pt idx="1">
                  <c:v>91.44</c:v>
                </c:pt>
                <c:pt idx="2">
                  <c:v>91.91</c:v>
                </c:pt>
                <c:pt idx="3">
                  <c:v>92.27</c:v>
                </c:pt>
                <c:pt idx="4">
                  <c:v>92.41</c:v>
                </c:pt>
              </c:numCache>
            </c:numRef>
          </c:val>
          <c:extLst>
            <c:ext xmlns:c16="http://schemas.microsoft.com/office/drawing/2014/chart" uri="{C3380CC4-5D6E-409C-BE32-E72D297353CC}">
              <c16:uniqueId val="{00000000-7218-49FB-9EB6-852D953684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7218-49FB-9EB6-852D953684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68.930000000000007</c:v>
                </c:pt>
                <c:pt idx="1">
                  <c:v>70.02</c:v>
                </c:pt>
                <c:pt idx="2">
                  <c:v>66.47</c:v>
                </c:pt>
                <c:pt idx="3">
                  <c:v>68.33</c:v>
                </c:pt>
                <c:pt idx="4">
                  <c:v>68.67</c:v>
                </c:pt>
              </c:numCache>
            </c:numRef>
          </c:val>
          <c:extLst>
            <c:ext xmlns:c16="http://schemas.microsoft.com/office/drawing/2014/chart" uri="{C3380CC4-5D6E-409C-BE32-E72D297353CC}">
              <c16:uniqueId val="{00000000-1EC3-4B1B-BCFE-C202FF1369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C3-4B1B-BCFE-C202FF1369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EC-4831-8D2B-7797C349CE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EC-4831-8D2B-7797C349CE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09-4FA9-AC1B-50C67F510A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09-4FA9-AC1B-50C67F510A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1C-46F7-8907-671BE19758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1C-46F7-8907-671BE19758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12-4C04-861E-51E42D350F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12-4C04-861E-51E42D350F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308.5</c:v>
                </c:pt>
                <c:pt idx="1">
                  <c:v>563.95000000000005</c:v>
                </c:pt>
                <c:pt idx="2">
                  <c:v>612.84</c:v>
                </c:pt>
                <c:pt idx="3">
                  <c:v>126.17</c:v>
                </c:pt>
                <c:pt idx="4">
                  <c:v>127.42</c:v>
                </c:pt>
              </c:numCache>
            </c:numRef>
          </c:val>
          <c:extLst>
            <c:ext xmlns:c16="http://schemas.microsoft.com/office/drawing/2014/chart" uri="{C3380CC4-5D6E-409C-BE32-E72D297353CC}">
              <c16:uniqueId val="{00000000-4C7C-41AF-AAAA-FAAD4E3730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4C7C-41AF-AAAA-FAAD4E3730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92.73</c:v>
                </c:pt>
                <c:pt idx="3">
                  <c:v>106.73</c:v>
                </c:pt>
                <c:pt idx="4">
                  <c:v>99.02</c:v>
                </c:pt>
              </c:numCache>
            </c:numRef>
          </c:val>
          <c:extLst>
            <c:ext xmlns:c16="http://schemas.microsoft.com/office/drawing/2014/chart" uri="{C3380CC4-5D6E-409C-BE32-E72D297353CC}">
              <c16:uniqueId val="{00000000-1173-46C5-8771-40F50B4E96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1173-46C5-8771-40F50B4E96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170.46</c:v>
                </c:pt>
                <c:pt idx="1">
                  <c:v>178.92</c:v>
                </c:pt>
                <c:pt idx="2">
                  <c:v>211.37</c:v>
                </c:pt>
                <c:pt idx="3">
                  <c:v>183.33</c:v>
                </c:pt>
                <c:pt idx="4">
                  <c:v>198.45</c:v>
                </c:pt>
              </c:numCache>
            </c:numRef>
          </c:val>
          <c:extLst>
            <c:ext xmlns:c16="http://schemas.microsoft.com/office/drawing/2014/chart" uri="{C3380CC4-5D6E-409C-BE32-E72D297353CC}">
              <c16:uniqueId val="{00000000-BCD9-4766-9020-8B2A1DE1F0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BCD9-4766-9020-8B2A1DE1F0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上市町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19228</v>
      </c>
      <c r="AM8" s="37"/>
      <c r="AN8" s="37"/>
      <c r="AO8" s="37"/>
      <c r="AP8" s="37"/>
      <c r="AQ8" s="37"/>
      <c r="AR8" s="37"/>
      <c r="AS8" s="37"/>
      <c r="AT8" s="38">
        <f>データ!T6</f>
        <v>236.71</v>
      </c>
      <c r="AU8" s="38"/>
      <c r="AV8" s="38"/>
      <c r="AW8" s="38"/>
      <c r="AX8" s="38"/>
      <c r="AY8" s="38"/>
      <c r="AZ8" s="38"/>
      <c r="BA8" s="38"/>
      <c r="BB8" s="38">
        <f>データ!U6</f>
        <v>81.23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15.74</v>
      </c>
      <c r="Q10" s="38"/>
      <c r="R10" s="38"/>
      <c r="S10" s="38"/>
      <c r="T10" s="38"/>
      <c r="U10" s="38"/>
      <c r="V10" s="38"/>
      <c r="W10" s="38">
        <f>データ!Q6</f>
        <v>70.8</v>
      </c>
      <c r="X10" s="38"/>
      <c r="Y10" s="38"/>
      <c r="Z10" s="38"/>
      <c r="AA10" s="38"/>
      <c r="AB10" s="38"/>
      <c r="AC10" s="38"/>
      <c r="AD10" s="37">
        <f>データ!R6</f>
        <v>3740</v>
      </c>
      <c r="AE10" s="37"/>
      <c r="AF10" s="37"/>
      <c r="AG10" s="37"/>
      <c r="AH10" s="37"/>
      <c r="AI10" s="37"/>
      <c r="AJ10" s="37"/>
      <c r="AK10" s="2"/>
      <c r="AL10" s="37">
        <f>データ!V6</f>
        <v>3017</v>
      </c>
      <c r="AM10" s="37"/>
      <c r="AN10" s="37"/>
      <c r="AO10" s="37"/>
      <c r="AP10" s="37"/>
      <c r="AQ10" s="37"/>
      <c r="AR10" s="37"/>
      <c r="AS10" s="37"/>
      <c r="AT10" s="38">
        <f>データ!W6</f>
        <v>1.24</v>
      </c>
      <c r="AU10" s="38"/>
      <c r="AV10" s="38"/>
      <c r="AW10" s="38"/>
      <c r="AX10" s="38"/>
      <c r="AY10" s="38"/>
      <c r="AZ10" s="38"/>
      <c r="BA10" s="38"/>
      <c r="BB10" s="38">
        <f>データ!X6</f>
        <v>2433.06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X83EIBJqQ8g62jE6tsjhyuvsddqsqPS2PrpRBu96gG6KVsiYB92xmJJjI0m1oFbaAB5R3FbpMsskpekN/UX/SQ==" saltValue="Ml12NP2VA9hmHTQn0r8Q+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163228</v>
      </c>
      <c r="D6" s="19">
        <f t="shared" si="3"/>
        <v>47</v>
      </c>
      <c r="E6" s="19">
        <f t="shared" si="3"/>
        <v>17</v>
      </c>
      <c r="F6" s="19">
        <f t="shared" si="3"/>
        <v>4</v>
      </c>
      <c r="G6" s="19">
        <f t="shared" si="3"/>
        <v>0</v>
      </c>
      <c r="H6" s="19" t="str">
        <f t="shared" si="3"/>
        <v>富山県　上市町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15.74</v>
      </c>
      <c r="Q6" s="20">
        <f t="shared" si="3"/>
        <v>70.8</v>
      </c>
      <c r="R6" s="20">
        <f t="shared" si="3"/>
        <v>3740</v>
      </c>
      <c r="S6" s="20">
        <f t="shared" si="3"/>
        <v>19228</v>
      </c>
      <c r="T6" s="20">
        <f t="shared" si="3"/>
        <v>236.71</v>
      </c>
      <c r="U6" s="20">
        <f t="shared" si="3"/>
        <v>81.23</v>
      </c>
      <c r="V6" s="20">
        <f t="shared" si="3"/>
        <v>3017</v>
      </c>
      <c r="W6" s="20">
        <f t="shared" si="3"/>
        <v>1.24</v>
      </c>
      <c r="X6" s="20">
        <f t="shared" si="3"/>
        <v>2433.06</v>
      </c>
      <c r="Y6" s="21">
        <f>IF(Y7="",NA(),Y7)</f>
        <v>68.930000000000007</v>
      </c>
      <c r="Z6" s="21">
        <f t="shared" ref="Z6:AH6" si="4">IF(Z7="",NA(),Z7)</f>
        <v>70.02</v>
      </c>
      <c r="AA6" s="21">
        <f t="shared" si="4"/>
        <v>66.47</v>
      </c>
      <c r="AB6" s="21">
        <f t="shared" si="4"/>
        <v>68.33</v>
      </c>
      <c r="AC6" s="21">
        <f t="shared" si="4"/>
        <v>68.67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308.5</v>
      </c>
      <c r="BG6" s="21">
        <f t="shared" ref="BG6:BO6" si="7">IF(BG7="",NA(),BG7)</f>
        <v>563.95000000000005</v>
      </c>
      <c r="BH6" s="21">
        <f t="shared" si="7"/>
        <v>612.84</v>
      </c>
      <c r="BI6" s="21">
        <f t="shared" si="7"/>
        <v>126.17</v>
      </c>
      <c r="BJ6" s="21">
        <f t="shared" si="7"/>
        <v>127.42</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100</v>
      </c>
      <c r="BR6" s="21">
        <f t="shared" ref="BR6:BZ6" si="8">IF(BR7="",NA(),BR7)</f>
        <v>100</v>
      </c>
      <c r="BS6" s="21">
        <f t="shared" si="8"/>
        <v>92.73</v>
      </c>
      <c r="BT6" s="21">
        <f t="shared" si="8"/>
        <v>106.73</v>
      </c>
      <c r="BU6" s="21">
        <f t="shared" si="8"/>
        <v>99.02</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170.46</v>
      </c>
      <c r="CC6" s="21">
        <f t="shared" ref="CC6:CK6" si="9">IF(CC7="",NA(),CC7)</f>
        <v>178.92</v>
      </c>
      <c r="CD6" s="21">
        <f t="shared" si="9"/>
        <v>211.37</v>
      </c>
      <c r="CE6" s="21">
        <f t="shared" si="9"/>
        <v>183.33</v>
      </c>
      <c r="CF6" s="21">
        <f t="shared" si="9"/>
        <v>198.45</v>
      </c>
      <c r="CG6" s="21">
        <f t="shared" si="9"/>
        <v>230.02</v>
      </c>
      <c r="CH6" s="21">
        <f t="shared" si="9"/>
        <v>228.47</v>
      </c>
      <c r="CI6" s="21">
        <f t="shared" si="9"/>
        <v>224.88</v>
      </c>
      <c r="CJ6" s="21">
        <f t="shared" si="9"/>
        <v>228.64</v>
      </c>
      <c r="CK6" s="21">
        <f t="shared" si="9"/>
        <v>193.59</v>
      </c>
      <c r="CL6" s="20" t="str">
        <f>IF(CL7="","",IF(CL7="-","【-】","【"&amp;SUBSTITUTE(TEXT(CL7,"#,##0.00"),"-","△")&amp;"】"))</f>
        <v>【220.62】</v>
      </c>
      <c r="CM6" s="21">
        <f>IF(CM7="",NA(),CM7)</f>
        <v>90.92</v>
      </c>
      <c r="CN6" s="21">
        <f t="shared" ref="CN6:CV6" si="10">IF(CN7="",NA(),CN7)</f>
        <v>86.69</v>
      </c>
      <c r="CO6" s="21">
        <f t="shared" si="10"/>
        <v>89.77</v>
      </c>
      <c r="CP6" s="21">
        <f t="shared" si="10"/>
        <v>89.77</v>
      </c>
      <c r="CQ6" s="21">
        <f t="shared" si="10"/>
        <v>84.85</v>
      </c>
      <c r="CR6" s="21">
        <f t="shared" si="10"/>
        <v>42.56</v>
      </c>
      <c r="CS6" s="21">
        <f t="shared" si="10"/>
        <v>42.47</v>
      </c>
      <c r="CT6" s="21">
        <f t="shared" si="10"/>
        <v>42.4</v>
      </c>
      <c r="CU6" s="21">
        <f t="shared" si="10"/>
        <v>42.28</v>
      </c>
      <c r="CV6" s="21">
        <f t="shared" si="10"/>
        <v>45.3</v>
      </c>
      <c r="CW6" s="20" t="str">
        <f>IF(CW7="","",IF(CW7="-","【-】","【"&amp;SUBSTITUTE(TEXT(CW7,"#,##0.00"),"-","△")&amp;"】"))</f>
        <v>【42.22】</v>
      </c>
      <c r="CX6" s="21">
        <f>IF(CX7="",NA(),CX7)</f>
        <v>91.11</v>
      </c>
      <c r="CY6" s="21">
        <f t="shared" ref="CY6:DG6" si="11">IF(CY7="",NA(),CY7)</f>
        <v>91.44</v>
      </c>
      <c r="CZ6" s="21">
        <f t="shared" si="11"/>
        <v>91.91</v>
      </c>
      <c r="DA6" s="21">
        <f t="shared" si="11"/>
        <v>92.27</v>
      </c>
      <c r="DB6" s="21">
        <f t="shared" si="11"/>
        <v>92.41</v>
      </c>
      <c r="DC6" s="21">
        <f t="shared" si="11"/>
        <v>83.32</v>
      </c>
      <c r="DD6" s="21">
        <f t="shared" si="11"/>
        <v>83.75</v>
      </c>
      <c r="DE6" s="21">
        <f t="shared" si="11"/>
        <v>84.19</v>
      </c>
      <c r="DF6" s="21">
        <f t="shared" si="11"/>
        <v>84.34</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0.22</v>
      </c>
      <c r="EO6" s="20" t="str">
        <f>IF(EO7="","",IF(EO7="-","【-】","【"&amp;SUBSTITUTE(TEXT(EO7,"#,##0.00"),"-","△")&amp;"】"))</f>
        <v>【0.13】</v>
      </c>
    </row>
    <row r="7" spans="1:145" s="22" customFormat="1" x14ac:dyDescent="0.15">
      <c r="A7" s="14"/>
      <c r="B7" s="23">
        <v>2022</v>
      </c>
      <c r="C7" s="23">
        <v>163228</v>
      </c>
      <c r="D7" s="23">
        <v>47</v>
      </c>
      <c r="E7" s="23">
        <v>17</v>
      </c>
      <c r="F7" s="23">
        <v>4</v>
      </c>
      <c r="G7" s="23">
        <v>0</v>
      </c>
      <c r="H7" s="23" t="s">
        <v>98</v>
      </c>
      <c r="I7" s="23" t="s">
        <v>99</v>
      </c>
      <c r="J7" s="23" t="s">
        <v>100</v>
      </c>
      <c r="K7" s="23" t="s">
        <v>101</v>
      </c>
      <c r="L7" s="23" t="s">
        <v>102</v>
      </c>
      <c r="M7" s="23" t="s">
        <v>103</v>
      </c>
      <c r="N7" s="24" t="s">
        <v>104</v>
      </c>
      <c r="O7" s="24" t="s">
        <v>105</v>
      </c>
      <c r="P7" s="24">
        <v>15.74</v>
      </c>
      <c r="Q7" s="24">
        <v>70.8</v>
      </c>
      <c r="R7" s="24">
        <v>3740</v>
      </c>
      <c r="S7" s="24">
        <v>19228</v>
      </c>
      <c r="T7" s="24">
        <v>236.71</v>
      </c>
      <c r="U7" s="24">
        <v>81.23</v>
      </c>
      <c r="V7" s="24">
        <v>3017</v>
      </c>
      <c r="W7" s="24">
        <v>1.24</v>
      </c>
      <c r="X7" s="24">
        <v>2433.06</v>
      </c>
      <c r="Y7" s="24">
        <v>68.930000000000007</v>
      </c>
      <c r="Z7" s="24">
        <v>70.02</v>
      </c>
      <c r="AA7" s="24">
        <v>66.47</v>
      </c>
      <c r="AB7" s="24">
        <v>68.33</v>
      </c>
      <c r="AC7" s="24">
        <v>68.67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308.5</v>
      </c>
      <c r="BG7" s="24">
        <v>563.95000000000005</v>
      </c>
      <c r="BH7" s="24">
        <v>612.84</v>
      </c>
      <c r="BI7" s="24">
        <v>126.17</v>
      </c>
      <c r="BJ7" s="24">
        <v>127.42</v>
      </c>
      <c r="BK7" s="24">
        <v>1194.1500000000001</v>
      </c>
      <c r="BL7" s="24">
        <v>1206.79</v>
      </c>
      <c r="BM7" s="24">
        <v>1258.43</v>
      </c>
      <c r="BN7" s="24">
        <v>1163.75</v>
      </c>
      <c r="BO7" s="24">
        <v>1160.22</v>
      </c>
      <c r="BP7" s="24">
        <v>1182.1099999999999</v>
      </c>
      <c r="BQ7" s="24">
        <v>100</v>
      </c>
      <c r="BR7" s="24">
        <v>100</v>
      </c>
      <c r="BS7" s="24">
        <v>92.73</v>
      </c>
      <c r="BT7" s="24">
        <v>106.73</v>
      </c>
      <c r="BU7" s="24">
        <v>99.02</v>
      </c>
      <c r="BV7" s="24">
        <v>72.260000000000005</v>
      </c>
      <c r="BW7" s="24">
        <v>71.84</v>
      </c>
      <c r="BX7" s="24">
        <v>73.36</v>
      </c>
      <c r="BY7" s="24">
        <v>72.599999999999994</v>
      </c>
      <c r="BZ7" s="24">
        <v>81.81</v>
      </c>
      <c r="CA7" s="24">
        <v>73.78</v>
      </c>
      <c r="CB7" s="24">
        <v>170.46</v>
      </c>
      <c r="CC7" s="24">
        <v>178.92</v>
      </c>
      <c r="CD7" s="24">
        <v>211.37</v>
      </c>
      <c r="CE7" s="24">
        <v>183.33</v>
      </c>
      <c r="CF7" s="24">
        <v>198.45</v>
      </c>
      <c r="CG7" s="24">
        <v>230.02</v>
      </c>
      <c r="CH7" s="24">
        <v>228.47</v>
      </c>
      <c r="CI7" s="24">
        <v>224.88</v>
      </c>
      <c r="CJ7" s="24">
        <v>228.64</v>
      </c>
      <c r="CK7" s="24">
        <v>193.59</v>
      </c>
      <c r="CL7" s="24">
        <v>220.62</v>
      </c>
      <c r="CM7" s="24">
        <v>90.92</v>
      </c>
      <c r="CN7" s="24">
        <v>86.69</v>
      </c>
      <c r="CO7" s="24">
        <v>89.77</v>
      </c>
      <c r="CP7" s="24">
        <v>89.77</v>
      </c>
      <c r="CQ7" s="24">
        <v>84.85</v>
      </c>
      <c r="CR7" s="24">
        <v>42.56</v>
      </c>
      <c r="CS7" s="24">
        <v>42.47</v>
      </c>
      <c r="CT7" s="24">
        <v>42.4</v>
      </c>
      <c r="CU7" s="24">
        <v>42.28</v>
      </c>
      <c r="CV7" s="24">
        <v>45.3</v>
      </c>
      <c r="CW7" s="24">
        <v>42.22</v>
      </c>
      <c r="CX7" s="24">
        <v>91.11</v>
      </c>
      <c r="CY7" s="24">
        <v>91.44</v>
      </c>
      <c r="CZ7" s="24">
        <v>91.91</v>
      </c>
      <c r="DA7" s="24">
        <v>92.27</v>
      </c>
      <c r="DB7" s="24">
        <v>92.41</v>
      </c>
      <c r="DC7" s="24">
        <v>83.32</v>
      </c>
      <c r="DD7" s="24">
        <v>83.75</v>
      </c>
      <c r="DE7" s="24">
        <v>84.19</v>
      </c>
      <c r="DF7" s="24">
        <v>84.34</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0.22</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2024-01-23T00:33:14Z</cp:lastPrinted>
  <dcterms:created xsi:type="dcterms:W3CDTF">2023-12-12T02:50:02Z</dcterms:created>
  <dcterms:modified xsi:type="dcterms:W3CDTF">2024-01-23T00:35:42Z</dcterms:modified>
  <cp:category/>
</cp:coreProperties>
</file>