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5年度\水道課\●施設係●\中原\調査物、通知\総務課の石黒さんより\R6.1.18　【財政係　1月25日（木）〆】公営企業に係る経営比較分析表（令和４年度決算）の分析等について（依頼）\"/>
    </mc:Choice>
  </mc:AlternateContent>
  <workbookProtection workbookAlgorithmName="SHA-512" workbookHashValue="nL89e4RxHwgZaZOQrqQJNBcglFPcbF0WjQRRBo8fkM6TQbfyDI5mGtwmEEBqE+RV8wsfhUuDTeN5TDB281VX1Q==" workbookSaltValue="cwed9ESmRROOlVX4OhMb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<sst xmlns="http://schemas.openxmlformats.org/spreadsheetml/2006/main" count="236" uniqueCount="119">
  <si>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</si>
  <si>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</si>
  <si>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</si>
  <si>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</si>
  <si>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</si>
  <si>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</si>
  <si>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</si>
  <si>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</si>
  <si>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</si>
  <si>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</si>
  <si>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</si>
  <si>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</si>
  <si>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</si>
  <si>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</si>
  <si>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</si>
  <si>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</si>
  <si>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</si>
  <si>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</si>
  <si>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</si>
  <si>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</si>
  <si>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</si>
  <si>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</si>
  <si>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</si>
  <si>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</si>
  <si>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</si>
  <si>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</si>
  <si>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</si>
  <si>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</si>
  <si>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</si>
  <si>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</si>
  <si>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</si>
  <si>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</si>
  <si>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</si>
  <si>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</si>
  <si>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</si>
  <si>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</si>
  <si>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</si>
  <si>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</si>
  <si>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</si>
  <si>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</si>
  <si>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</si>
  <si>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</si>
  <si>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</si>
  <si>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</si>
  <si>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</si>
  <si>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</si>
  <si>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</si>
  <si>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</si>
  <si>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</si>
  <si>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</si>
  <si>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</si>
  <si>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</si>
  <si>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</si>
  <si>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</si>
  <si>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</si>
  <si>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</si>
  <si>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</si>
  <si>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</si>
  <si>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</si>
  <si>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</si>
  <si>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</si>
  <si>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</si>
  <si>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</si>
  <si>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</si>
  <si>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</si>
  <si>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</si>
  <si>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</si>
  <si>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</si>
  <si>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</si>
  <si>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</si>
  <si>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</si>
  <si>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</si>
  <si>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</si>
  <si>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</si>
  <si>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</si>
  <si>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</si>
  <si>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</si>
  <si>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</si>
  <si>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</si>
  <si>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</si>
  <si>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</si>
  <si>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</si>
  <si>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</si>
  <si>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</si>
  <si>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</si>
  <si>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</si>
  <si>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</si>
  <si>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</si>
  <si>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</si>
  <si>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</si>
  <si>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</si>
  <si>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</si>
  <si>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</si>
  <si>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</si>
  <si>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</si>
  <si>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</si>
  <si>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</si>
  <si>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</si>
  <si>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</si>
  <si>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</si>
  <si>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</si>
  <si>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</si>
  <si>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</si>
  <si>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</si>
  <si>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</si>
  <si>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</si>
  <si>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</si>
  <si>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</si>
  <si>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</si>
  <si>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</si>
  <si>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</si>
  <si>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</si>
  <si>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</si>
  <si>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</si>
  <si>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</si>
  <si>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</si>
  <si>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収益的収支比率について、昨年度までは令和元年10月に料金改定を行ったことよる収益増加により右肩上がりとなっていた。今年度は昨年度と同程度の収益となったため、収益的収支比率は横ばいとなった。
　企業債残高対事業規模比率について、今年度は昨年度に引き続き繰上償還を行ったため、0％となっている。
　平成28年度の資本費見直し以降、経費回収率は類似団体平均と比べて良い数字となっている。しかし、処理施設内にある機械設備の故障が昨年度より多かったことにより、修理・交換回数が増え汚水処理原価が増加した。
　施設利用率はコロナ禍前と同程度となった。コロナによる行動制限がなくなり、自宅で過ごす時間が減り排水量が減少したことによるものと考えられる。
　下水道の日のPR活動をはじめとする水洗化に向けての取組により、水洗化率は徐々に改善してきている。しかし、現状としては区域内住民の高齢化による接続費用の問題があり、成長率は鈍化してきている。支援事業がない限り、劇的な改善は見込めないと考えられる。</t>
    <rPh sb="13" eb="16">
      <t>サクネンド</t>
    </rPh>
    <rPh sb="39" eb="41">
      <t>シュウエキ</t>
    </rPh>
    <rPh sb="41" eb="43">
      <t>ゾウカ</t>
    </rPh>
    <rPh sb="46" eb="49">
      <t>ミギカタア</t>
    </rPh>
    <rPh sb="58" eb="61">
      <t>コンネンド</t>
    </rPh>
    <rPh sb="62" eb="65">
      <t>サクネンド</t>
    </rPh>
    <rPh sb="66" eb="69">
      <t>ドウテイド</t>
    </rPh>
    <rPh sb="70" eb="72">
      <t>シュウエキ</t>
    </rPh>
    <rPh sb="79" eb="82">
      <t>シュウエキテキ</t>
    </rPh>
    <rPh sb="82" eb="86">
      <t>シュウシヒリツ</t>
    </rPh>
    <rPh sb="87" eb="88">
      <t>ヨコ</t>
    </rPh>
    <rPh sb="97" eb="100">
      <t>キギョウサイ</t>
    </rPh>
    <rPh sb="100" eb="102">
      <t>ザンダカ</t>
    </rPh>
    <rPh sb="102" eb="103">
      <t>タイ</t>
    </rPh>
    <rPh sb="103" eb="109">
      <t>ジギョウキボヒリツ</t>
    </rPh>
    <rPh sb="114" eb="117">
      <t>コンネンド</t>
    </rPh>
    <rPh sb="118" eb="121">
      <t>サクネンド</t>
    </rPh>
    <rPh sb="122" eb="123">
      <t>ヒ</t>
    </rPh>
    <rPh sb="124" eb="125">
      <t>ツヅ</t>
    </rPh>
    <rPh sb="126" eb="127">
      <t>ク</t>
    </rPh>
    <rPh sb="127" eb="128">
      <t>ア</t>
    </rPh>
    <rPh sb="128" eb="130">
      <t>ショウカン</t>
    </rPh>
    <rPh sb="131" eb="132">
      <t>オコナ</t>
    </rPh>
    <rPh sb="195" eb="197">
      <t>ショリ</t>
    </rPh>
    <rPh sb="197" eb="199">
      <t>シセツ</t>
    </rPh>
    <rPh sb="199" eb="200">
      <t>ナイ</t>
    </rPh>
    <rPh sb="213" eb="214">
      <t>ド</t>
    </rPh>
    <rPh sb="216" eb="217">
      <t>オオ</t>
    </rPh>
    <rPh sb="231" eb="233">
      <t>カイスウ</t>
    </rPh>
    <rPh sb="234" eb="235">
      <t>フ</t>
    </rPh>
    <rPh sb="243" eb="245">
      <t>ゾウカ</t>
    </rPh>
    <rPh sb="276" eb="280">
      <t>コウドウセイゲン</t>
    </rPh>
    <rPh sb="313" eb="314">
      <t>カンガ</t>
    </rPh>
    <rPh sb="321" eb="324">
      <t>ゲスイドウ</t>
    </rPh>
    <rPh sb="325" eb="326">
      <t>ヒ</t>
    </rPh>
    <rPh sb="329" eb="331">
      <t>カツドウ</t>
    </rPh>
    <rPh sb="338" eb="341">
      <t>スイセンカ</t>
    </rPh>
    <rPh sb="342" eb="343">
      <t>ム</t>
    </rPh>
    <rPh sb="346" eb="348">
      <t>トリクミ</t>
    </rPh>
    <rPh sb="352" eb="356">
      <t>スイセンカリツ</t>
    </rPh>
    <rPh sb="379" eb="384">
      <t>クイキナイジュウミン</t>
    </rPh>
    <rPh sb="385" eb="388">
      <t>コウレイカ</t>
    </rPh>
    <rPh sb="391" eb="393">
      <t>セツゾク</t>
    </rPh>
    <rPh sb="393" eb="395">
      <t>ヒヨウ</t>
    </rPh>
    <rPh sb="396" eb="398">
      <t>モンダイ</t>
    </rPh>
    <rPh sb="402" eb="405">
      <t>セイチョウリツ</t>
    </rPh>
    <rPh sb="406" eb="408">
      <t>ドンカ</t>
    </rPh>
    <rPh sb="415" eb="419">
      <t>シエンジギョウ</t>
    </rPh>
    <rPh sb="422" eb="423">
      <t>カギ</t>
    </rPh>
    <rPh sb="425" eb="427">
      <t>ゲキテキ</t>
    </rPh>
    <rPh sb="428" eb="430">
      <t>カイゼン</t>
    </rPh>
    <rPh sb="431" eb="433">
      <t>ミコ</t>
    </rPh>
    <rPh sb="437" eb="438">
      <t>カンガ</t>
    </rPh>
    <phoneticPr fontId="4"/>
  </si>
  <si>
    <t>　収益的収支比率及び経費回収率ともに100%を大きく下回っており、収益の増加及び管理費の削減が必要不可欠である。
　しかし、現状としては区域内住民の高齢化による接続費用の問題があり、劇的な収益の改善は見込めないと考えられる。そのため今後の運用については、立山町内人口推移及び各施設の利用状況等を踏まえ、機械設備の計画的な更新を行いながら、定期的に施設更新及び縮小、他団体との広域化・共同化の検討を行い、計画的かつ効率的な運用方法を根本から考えていくことが大切である。</t>
    <rPh sb="62" eb="64">
      <t>ゲンジョウ</t>
    </rPh>
    <rPh sb="85" eb="86">
      <t>モン</t>
    </rPh>
    <rPh sb="106" eb="107">
      <t>カンガ</t>
    </rPh>
    <rPh sb="169" eb="172">
      <t>テイキテキ</t>
    </rPh>
    <rPh sb="195" eb="197">
      <t>ケントウ</t>
    </rPh>
    <rPh sb="198" eb="199">
      <t>オコナ</t>
    </rPh>
    <phoneticPr fontId="4"/>
  </si>
  <si>
    <t>　立山町農業集落排水の整備開始は平成7年度であるため、現在標準耐用年数を超過している管渠は無い。そのため、現在は管渠の更新工事は実施はしていない。しかし、管渠、機械設備ともに標準耐用年数を迎える前に計画的に更新工事を行っていく必要がある。</t>
    <rPh sb="77" eb="79">
      <t>カンキョ</t>
    </rPh>
    <rPh sb="80" eb="84">
      <t>キカイセツビ</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</si>
</sst>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3B-41AA-AA0F-85C871CF08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93B-41AA-AA0F-85C871CF08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47.65</c:v>
                </c:pt>
                <c:pt idx="1">
                  <c:v>44.83</c:v>
                </c:pt>
                <c:pt idx="2">
                  <c:v>54.61</c:v>
                </c:pt>
                <c:pt idx="3">
                  <c:v>45.96</c:v>
                </c:pt>
                <c:pt idx="4">
                  <c:v>45.86</c:v>
                </c:pt>
              </c:numCache>
            </c:numRef>
          </c:val>
          <c:extLst>
            <c:ext xmlns:c16="http://schemas.microsoft.com/office/drawing/2014/chart" uri="{C3380CC4-5D6E-409C-BE32-E72D297353CC}">
              <c16:uniqueId val="{00000000-4692-46D8-A8D3-A66D246B5D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692-46D8-A8D3-A66D246B5D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78.5</c:v>
                </c:pt>
                <c:pt idx="1">
                  <c:v>79.790000000000006</c:v>
                </c:pt>
                <c:pt idx="2">
                  <c:v>80.489999999999995</c:v>
                </c:pt>
                <c:pt idx="3">
                  <c:v>80.599999999999994</c:v>
                </c:pt>
                <c:pt idx="4">
                  <c:v>81.260000000000005</c:v>
                </c:pt>
              </c:numCache>
            </c:numRef>
          </c:val>
          <c:extLst>
            <c:ext xmlns:c16="http://schemas.microsoft.com/office/drawing/2014/chart" uri="{C3380CC4-5D6E-409C-BE32-E72D297353CC}">
              <c16:uniqueId val="{00000000-4430-4760-B617-FE05CE3F85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430-4760-B617-FE05CE3F85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43.7</c:v>
                </c:pt>
                <c:pt idx="1">
                  <c:v>40.630000000000003</c:v>
                </c:pt>
                <c:pt idx="2">
                  <c:v>44.38</c:v>
                </c:pt>
                <c:pt idx="3">
                  <c:v>27.81</c:v>
                </c:pt>
                <c:pt idx="4">
                  <c:v>27.57</c:v>
                </c:pt>
              </c:numCache>
            </c:numRef>
          </c:val>
          <c:extLst>
            <c:ext xmlns:c16="http://schemas.microsoft.com/office/drawing/2014/chart" uri="{C3380CC4-5D6E-409C-BE32-E72D297353CC}">
              <c16:uniqueId val="{00000000-3B8E-4472-A21B-64CF7517DD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8E-4472-A21B-64CF7517DD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8-46BE-91C3-3B3F3B4012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8-46BE-91C3-3B3F3B4012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0-4D66-8555-53D1B39431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0-4D66-8555-53D1B39431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8-4B54-9F8E-E6B56EF177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8-4B54-9F8E-E6B56EF177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8-4665-A760-EF662AA5AC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8-4665-A760-EF662AA5AC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4258</c:v>
                </c:pt>
                <c:pt idx="1">
                  <c:v>3663.47</c:v>
                </c:pt>
                <c:pt idx="2">
                  <c:v>3222.13</c:v>
                </c:pt>
                <c:pt idx="3" formatCode="#,##0.00;&quot;△&quot;#,##0.00">
                  <c:v>0</c:v>
                </c:pt>
                <c:pt idx="4" formatCode="#,##0.00;&quot;△&quot;#,##0.00">
                  <c:v>0</c:v>
                </c:pt>
              </c:numCache>
            </c:numRef>
          </c:val>
          <c:extLst>
            <c:ext xmlns:c16="http://schemas.microsoft.com/office/drawing/2014/chart" uri="{C3380CC4-5D6E-409C-BE32-E72D297353CC}">
              <c16:uniqueId val="{00000000-5F09-4F57-A7E0-F7161D2B6F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F09-4F57-A7E0-F7161D2B6F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67.569999999999993</c:v>
                </c:pt>
                <c:pt idx="1">
                  <c:v>86.01</c:v>
                </c:pt>
                <c:pt idx="2">
                  <c:v>62.68</c:v>
                </c:pt>
                <c:pt idx="3">
                  <c:v>81.89</c:v>
                </c:pt>
                <c:pt idx="4">
                  <c:v>64.03</c:v>
                </c:pt>
              </c:numCache>
            </c:numRef>
          </c:val>
          <c:extLst>
            <c:ext xmlns:c16="http://schemas.microsoft.com/office/drawing/2014/chart" uri="{C3380CC4-5D6E-409C-BE32-E72D297353CC}">
              <c16:uniqueId val="{00000000-2E47-49BF-8E6F-7DD8FF65A1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E47-49BF-8E6F-7DD8FF65A1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251.69</c:v>
                </c:pt>
                <c:pt idx="1">
                  <c:v>209.82</c:v>
                </c:pt>
                <c:pt idx="2">
                  <c:v>317.8</c:v>
                </c:pt>
                <c:pt idx="3">
                  <c:v>241.95</c:v>
                </c:pt>
                <c:pt idx="4">
                  <c:v>312.43</c:v>
                </c:pt>
              </c:numCache>
            </c:numRef>
          </c:val>
          <c:extLst>
            <c:ext xmlns:c16="http://schemas.microsoft.com/office/drawing/2014/chart" uri="{C3380CC4-5D6E-409C-BE32-E72D297353CC}">
              <c16:uniqueId val="{00000000-8BDB-4F6E-8FAB-CB352ED4CC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BDB-4F6E-8FAB-CB352ED4CC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立山町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24920</v>
      </c>
      <c r="AM8" s="55"/>
      <c r="AN8" s="55"/>
      <c r="AO8" s="55"/>
      <c r="AP8" s="55"/>
      <c r="AQ8" s="55"/>
      <c r="AR8" s="55"/>
      <c r="AS8" s="55"/>
      <c r="AT8" s="54">
        <f>データ!T6</f>
        <v>307.29000000000002</v>
      </c>
      <c r="AU8" s="54"/>
      <c r="AV8" s="54"/>
      <c r="AW8" s="54"/>
      <c r="AX8" s="54"/>
      <c r="AY8" s="54"/>
      <c r="AZ8" s="54"/>
      <c r="BA8" s="54"/>
      <c r="BB8" s="54">
        <f>データ!U6</f>
        <v>81.099999999999994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7.8</v>
      </c>
      <c r="Q10" s="54"/>
      <c r="R10" s="54"/>
      <c r="S10" s="54"/>
      <c r="T10" s="54"/>
      <c r="U10" s="54"/>
      <c r="V10" s="54"/>
      <c r="W10" s="54">
        <f>データ!Q6</f>
        <v>91.71</v>
      </c>
      <c r="X10" s="54"/>
      <c r="Y10" s="54"/>
      <c r="Z10" s="54"/>
      <c r="AA10" s="54"/>
      <c r="AB10" s="54"/>
      <c r="AC10" s="54"/>
      <c r="AD10" s="55">
        <f>データ!R6</f>
        <v>3740</v>
      </c>
      <c r="AE10" s="55"/>
      <c r="AF10" s="55"/>
      <c r="AG10" s="55"/>
      <c r="AH10" s="55"/>
      <c r="AI10" s="55"/>
      <c r="AJ10" s="55"/>
      <c r="AK10" s="2"/>
      <c r="AL10" s="55">
        <f>データ!V6</f>
        <v>1937</v>
      </c>
      <c r="AM10" s="55"/>
      <c r="AN10" s="55"/>
      <c r="AO10" s="55"/>
      <c r="AP10" s="55"/>
      <c r="AQ10" s="55"/>
      <c r="AR10" s="55"/>
      <c r="AS10" s="55"/>
      <c r="AT10" s="54">
        <f>データ!W6</f>
        <v>1.04</v>
      </c>
      <c r="AU10" s="54"/>
      <c r="AV10" s="54"/>
      <c r="AW10" s="54"/>
      <c r="AX10" s="54"/>
      <c r="AY10" s="54"/>
      <c r="AZ10" s="54"/>
      <c r="BA10" s="54"/>
      <c r="BB10" s="54">
        <f>データ!X6</f>
        <v>1862.5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IsZjdz3Ep4s3CVIyZxjdvmqgYo22FO/3mOfpfJ01H3PKXzkHFOQnoag200CiI18jG6OyTRWQMY8KBEuBMutb/Q==" saltValue="NBmuxKY0Nsw5Ksb1O659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163236</v>
      </c>
      <c r="D6" s="19">
        <f t="shared" si="3"/>
        <v>47</v>
      </c>
      <c r="E6" s="19">
        <f t="shared" si="3"/>
        <v>17</v>
      </c>
      <c r="F6" s="19">
        <f t="shared" si="3"/>
        <v>5</v>
      </c>
      <c r="G6" s="19">
        <f t="shared" si="3"/>
        <v>0</v>
      </c>
      <c r="H6" s="19" t="str">
        <f t="shared" si="3"/>
        <v>富山県　立山町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7.8</v>
      </c>
      <c r="Q6" s="20">
        <f t="shared" si="3"/>
        <v>91.71</v>
      </c>
      <c r="R6" s="20">
        <f t="shared" si="3"/>
        <v>3740</v>
      </c>
      <c r="S6" s="20">
        <f t="shared" si="3"/>
        <v>24920</v>
      </c>
      <c r="T6" s="20">
        <f t="shared" si="3"/>
        <v>307.29000000000002</v>
      </c>
      <c r="U6" s="20">
        <f t="shared" si="3"/>
        <v>81.099999999999994</v>
      </c>
      <c r="V6" s="20">
        <f t="shared" si="3"/>
        <v>1937</v>
      </c>
      <c r="W6" s="20">
        <f t="shared" si="3"/>
        <v>1.04</v>
      </c>
      <c r="X6" s="20">
        <f t="shared" si="3"/>
        <v>1862.5</v>
      </c>
      <c r="Y6" s="21">
        <f>IF(Y7="",NA(),Y7)</f>
        <v>43.7</v>
      </c>
      <c r="Z6" s="21">
        <f t="shared" ref="Z6:AH6" si="4">IF(Z7="",NA(),Z7)</f>
        <v>40.630000000000003</v>
      </c>
      <c r="AA6" s="21">
        <f t="shared" si="4"/>
        <v>44.38</v>
      </c>
      <c r="AB6" s="21">
        <f t="shared" si="4"/>
        <v>27.81</v>
      </c>
      <c r="AC6" s="21">
        <f t="shared" si="4"/>
        <v>27.57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4258</v>
      </c>
      <c r="BG6" s="21">
        <f t="shared" ref="BG6:BO6" si="7">IF(BG7="",NA(),BG7)</f>
        <v>3663.47</v>
      </c>
      <c r="BH6" s="21">
        <f t="shared" si="7"/>
        <v>3222.13</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67.569999999999993</v>
      </c>
      <c r="BR6" s="21">
        <f t="shared" ref="BR6:BZ6" si="8">IF(BR7="",NA(),BR7)</f>
        <v>86.01</v>
      </c>
      <c r="BS6" s="21">
        <f t="shared" si="8"/>
        <v>62.68</v>
      </c>
      <c r="BT6" s="21">
        <f t="shared" si="8"/>
        <v>81.89</v>
      </c>
      <c r="BU6" s="21">
        <f t="shared" si="8"/>
        <v>64.03</v>
      </c>
      <c r="BV6" s="21">
        <f t="shared" si="8"/>
        <v>57.77</v>
      </c>
      <c r="BW6" s="21">
        <f t="shared" si="8"/>
        <v>57.31</v>
      </c>
      <c r="BX6" s="21">
        <f t="shared" si="8"/>
        <v>57.08</v>
      </c>
      <c r="BY6" s="21">
        <f t="shared" si="8"/>
        <v>56.26</v>
      </c>
      <c r="BZ6" s="21">
        <f t="shared" si="8"/>
        <v>52.94</v>
      </c>
      <c r="CA6" s="20" t="str">
        <f>IF(CA7="","",IF(CA7="-","【-】","【"&amp;SUBSTITUTE(TEXT(CA7,"#,##0.00"),"-","△")&amp;"】"))</f>
        <v>【57.02】</v>
      </c>
      <c r="CB6" s="21">
        <f>IF(CB7="",NA(),CB7)</f>
        <v>251.69</v>
      </c>
      <c r="CC6" s="21">
        <f t="shared" ref="CC6:CK6" si="9">IF(CC7="",NA(),CC7)</f>
        <v>209.82</v>
      </c>
      <c r="CD6" s="21">
        <f t="shared" si="9"/>
        <v>317.8</v>
      </c>
      <c r="CE6" s="21">
        <f t="shared" si="9"/>
        <v>241.95</v>
      </c>
      <c r="CF6" s="21">
        <f t="shared" si="9"/>
        <v>312.43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47.65</v>
      </c>
      <c r="CN6" s="21">
        <f t="shared" ref="CN6:CV6" si="10">IF(CN7="",NA(),CN7)</f>
        <v>44.83</v>
      </c>
      <c r="CO6" s="21">
        <f t="shared" si="10"/>
        <v>54.61</v>
      </c>
      <c r="CP6" s="21">
        <f t="shared" si="10"/>
        <v>45.96</v>
      </c>
      <c r="CQ6" s="21">
        <f t="shared" si="10"/>
        <v>45.86</v>
      </c>
      <c r="CR6" s="21">
        <f t="shared" si="10"/>
        <v>50.68</v>
      </c>
      <c r="CS6" s="21">
        <f t="shared" si="10"/>
        <v>50.14</v>
      </c>
      <c r="CT6" s="21">
        <f t="shared" si="10"/>
        <v>54.83</v>
      </c>
      <c r="CU6" s="21">
        <f t="shared" si="10"/>
        <v>66.53</v>
      </c>
      <c r="CV6" s="21">
        <f t="shared" si="10"/>
        <v>52.35</v>
      </c>
      <c r="CW6" s="20" t="str">
        <f>IF(CW7="","",IF(CW7="-","【-】","【"&amp;SUBSTITUTE(TEXT(CW7,"#,##0.00"),"-","△")&amp;"】"))</f>
        <v>【52.55】</v>
      </c>
      <c r="CX6" s="21">
        <f>IF(CX7="",NA(),CX7)</f>
        <v>78.5</v>
      </c>
      <c r="CY6" s="21">
        <f t="shared" ref="CY6:DG6" si="11">IF(CY7="",NA(),CY7)</f>
        <v>79.790000000000006</v>
      </c>
      <c r="CZ6" s="21">
        <f t="shared" si="11"/>
        <v>80.489999999999995</v>
      </c>
      <c r="DA6" s="21">
        <f t="shared" si="11"/>
        <v>80.599999999999994</v>
      </c>
      <c r="DB6" s="21">
        <f t="shared" si="11"/>
        <v>81.260000000000005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163236</v>
      </c>
      <c r="D7" s="23">
        <v>47</v>
      </c>
      <c r="E7" s="23">
        <v>17</v>
      </c>
      <c r="F7" s="23">
        <v>5</v>
      </c>
      <c r="G7" s="23">
        <v>0</v>
      </c>
      <c r="H7" s="23" t="s">
        <v>97</v>
      </c>
      <c r="I7" s="23" t="s">
        <v>98</v>
      </c>
      <c r="J7" s="23" t="s">
        <v>99</v>
      </c>
      <c r="K7" s="23" t="s">
        <v>100</v>
      </c>
      <c r="L7" s="23" t="s">
        <v>101</v>
      </c>
      <c r="M7" s="23" t="s">
        <v>102</v>
      </c>
      <c r="N7" s="24" t="s">
        <v>103</v>
      </c>
      <c r="O7" s="24" t="s">
        <v>104</v>
      </c>
      <c r="P7" s="24">
        <v>7.8</v>
      </c>
      <c r="Q7" s="24">
        <v>91.71</v>
      </c>
      <c r="R7" s="24">
        <v>3740</v>
      </c>
      <c r="S7" s="24">
        <v>24920</v>
      </c>
      <c r="T7" s="24">
        <v>307.29000000000002</v>
      </c>
      <c r="U7" s="24">
        <v>81.099999999999994</v>
      </c>
      <c r="V7" s="24">
        <v>1937</v>
      </c>
      <c r="W7" s="24">
        <v>1.04</v>
      </c>
      <c r="X7" s="24">
        <v>1862.5</v>
      </c>
      <c r="Y7" s="24">
        <v>43.7</v>
      </c>
      <c r="Z7" s="24">
        <v>40.630000000000003</v>
      </c>
      <c r="AA7" s="24">
        <v>44.38</v>
      </c>
      <c r="AB7" s="24">
        <v>27.81</v>
      </c>
      <c r="AC7" s="24">
        <v>27.57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4258</v>
      </c>
      <c r="BG7" s="24">
        <v>3663.47</v>
      </c>
      <c r="BH7" s="24">
        <v>3222.13</v>
      </c>
      <c r="BI7" s="24">
        <v>0</v>
      </c>
      <c r="BJ7" s="24">
        <v>0</v>
      </c>
      <c r="BK7" s="24">
        <v>789.46</v>
      </c>
      <c r="BL7" s="24">
        <v>826.83</v>
      </c>
      <c r="BM7" s="24">
        <v>867.83</v>
      </c>
      <c r="BN7" s="24">
        <v>791.76</v>
      </c>
      <c r="BO7" s="24">
        <v>900.82</v>
      </c>
      <c r="BP7" s="24">
        <v>809.19</v>
      </c>
      <c r="BQ7" s="24">
        <v>67.569999999999993</v>
      </c>
      <c r="BR7" s="24">
        <v>86.01</v>
      </c>
      <c r="BS7" s="24">
        <v>62.68</v>
      </c>
      <c r="BT7" s="24">
        <v>81.89</v>
      </c>
      <c r="BU7" s="24">
        <v>64.03</v>
      </c>
      <c r="BV7" s="24">
        <v>57.77</v>
      </c>
      <c r="BW7" s="24">
        <v>57.31</v>
      </c>
      <c r="BX7" s="24">
        <v>57.08</v>
      </c>
      <c r="BY7" s="24">
        <v>56.26</v>
      </c>
      <c r="BZ7" s="24">
        <v>52.94</v>
      </c>
      <c r="CA7" s="24">
        <v>57.02</v>
      </c>
      <c r="CB7" s="24">
        <v>251.69</v>
      </c>
      <c r="CC7" s="24">
        <v>209.82</v>
      </c>
      <c r="CD7" s="24">
        <v>317.8</v>
      </c>
      <c r="CE7" s="24">
        <v>241.95</v>
      </c>
      <c r="CF7" s="24">
        <v>312.43</v>
      </c>
      <c r="CG7" s="24">
        <v>274.35000000000002</v>
      </c>
      <c r="CH7" s="24">
        <v>273.52</v>
      </c>
      <c r="CI7" s="24">
        <v>274.99</v>
      </c>
      <c r="CJ7" s="24">
        <v>282.08999999999997</v>
      </c>
      <c r="CK7" s="24">
        <v>303.27999999999997</v>
      </c>
      <c r="CL7" s="24">
        <v>273.68</v>
      </c>
      <c r="CM7" s="24">
        <v>47.65</v>
      </c>
      <c r="CN7" s="24">
        <v>44.83</v>
      </c>
      <c r="CO7" s="24">
        <v>54.61</v>
      </c>
      <c r="CP7" s="24">
        <v>45.96</v>
      </c>
      <c r="CQ7" s="24">
        <v>45.86</v>
      </c>
      <c r="CR7" s="24">
        <v>50.68</v>
      </c>
      <c r="CS7" s="24">
        <v>50.14</v>
      </c>
      <c r="CT7" s="24">
        <v>54.83</v>
      </c>
      <c r="CU7" s="24">
        <v>66.53</v>
      </c>
      <c r="CV7" s="24">
        <v>52.35</v>
      </c>
      <c r="CW7" s="24">
        <v>52.55</v>
      </c>
      <c r="CX7" s="24">
        <v>78.5</v>
      </c>
      <c r="CY7" s="24">
        <v>79.790000000000006</v>
      </c>
      <c r="CZ7" s="24">
        <v>80.489999999999995</v>
      </c>
      <c r="DA7" s="24">
        <v>80.599999999999994</v>
      </c>
      <c r="DB7" s="24">
        <v>81.260000000000005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2023-12-12T02:53:48Z</dcterms:created>
  <dcterms:modified xsi:type="dcterms:W3CDTF">2024-01-19T04:51:33Z</dcterms:modified>
  <cp:category/>
</cp:coreProperties>
</file>