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住まい・まちづくり課\03簡易水道・下水道係\03簡易水道・下水道係長用\"/>
    </mc:Choice>
  </mc:AlternateContent>
  <workbookProtection workbookAlgorithmName="SHA-512" workbookHashValue="dM7snnXF9qqkhYOfuieotP42xEpIzOh8CygLnrskpTJ/pOTHv2qcuBSmbCyvuKrmF5YnyUSsggjaS0jjKeFIwg==" workbookSaltValue="TnXm+jQX98Brz7CLTiT8E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<sst xmlns="http://schemas.openxmlformats.org/spreadsheetml/2006/main" count="233" uniqueCount="117">
  <si>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</si>
  <si>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</si>
  <si>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</si>
  <si>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</si>
  <si>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</si>
  <si>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</si>
  <si>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</si>
  <si>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</si>
  <si>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</si>
  <si>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</si>
  <si>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</si>
  <si>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</si>
  <si>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</si>
  <si>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</si>
  <si>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</si>
  <si>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</si>
  <si>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</si>
  <si>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</si>
  <si>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</si>
  <si>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</si>
  <si>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</si>
  <si>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</si>
  <si>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</si>
  <si>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</si>
  <si>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</si>
  <si>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</si>
  <si>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</si>
  <si>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</si>
  <si>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</si>
  <si>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</si>
  <si>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</si>
  <si>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</si>
  <si>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</si>
  <si>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</si>
  <si>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</si>
  <si>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</si>
  <si>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</si>
  <si>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</si>
  <si>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</si>
  <si>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</si>
  <si>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</si>
  <si>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</si>
  <si>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</si>
  <si>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</si>
  <si>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</si>
  <si>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</si>
  <si>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</si>
  <si>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</si>
  <si>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</si>
  <si>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</si>
  <si>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</si>
  <si>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</si>
  <si>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</si>
  <si>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</si>
  <si>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</si>
  <si>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</si>
  <si>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</si>
  <si>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</si>
  <si>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</si>
  <si>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</si>
  <si>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</si>
  <si>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</si>
  <si>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</si>
  <si>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</si>
  <si>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</si>
  <si>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</si>
  <si>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</si>
  <si>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</si>
  <si>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</si>
  <si>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</si>
  <si>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</si>
  <si>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</si>
  <si>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</si>
  <si>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</si>
  <si>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</si>
  <si>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</si>
  <si>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</si>
  <si>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</si>
  <si>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</si>
  <si>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</si>
  <si>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</si>
  <si>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</si>
  <si>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</si>
  <si>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</si>
  <si>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</si>
  <si>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</si>
  <si>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</si>
  <si>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</si>
  <si>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</si>
  <si>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</si>
  <si>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</si>
  <si>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</si>
  <si>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</si>
  <si>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</si>
  <si>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</si>
  <si>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</si>
  <si>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</si>
  <si>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</si>
  <si>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</si>
  <si>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</si>
  <si>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</si>
  <si>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</si>
  <si>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</si>
  <si>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</si>
  <si>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</si>
  <si>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</si>
  <si>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</si>
  <si>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</si>
  <si>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</si>
  <si>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</si>
  <si>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</si>
  <si>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</si>
  <si>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</si>
  <si>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</si>
  <si>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①有形固定資産減価償却率、②管路経年化率
　該当数値なし。
③管路更新率
　現行管路の更新は、概ね完了しつつある。
　新たな更新については、敷設年度や老朽化の状況を鑑みて適期に実施する。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ガイトウ</t>
    </rPh>
    <rPh sb="24" eb="26">
      <t>スウチ</t>
    </rPh>
    <rPh sb="31" eb="33">
      <t>カンロ</t>
    </rPh>
    <rPh sb="33" eb="35">
      <t>コウシン</t>
    </rPh>
    <rPh sb="35" eb="36">
      <t>リツ</t>
    </rPh>
    <rPh sb="38" eb="40">
      <t>ゲンコウ</t>
    </rPh>
    <rPh sb="40" eb="42">
      <t>カンロ</t>
    </rPh>
    <rPh sb="43" eb="45">
      <t>コウシン</t>
    </rPh>
    <rPh sb="47" eb="48">
      <t>オオム</t>
    </rPh>
    <rPh sb="49" eb="51">
      <t>カンリョウ</t>
    </rPh>
    <rPh sb="59" eb="60">
      <t>アラ</t>
    </rPh>
    <rPh sb="62" eb="64">
      <t>コウシン</t>
    </rPh>
    <rPh sb="70" eb="72">
      <t>フセツ</t>
    </rPh>
    <rPh sb="72" eb="74">
      <t>ネンド</t>
    </rPh>
    <rPh sb="75" eb="77">
      <t>ロウキュウ</t>
    </rPh>
    <rPh sb="77" eb="78">
      <t>カ</t>
    </rPh>
    <rPh sb="79" eb="81">
      <t>ジョウキョウ</t>
    </rPh>
    <rPh sb="82" eb="83">
      <t>カンガ</t>
    </rPh>
    <rPh sb="85" eb="87">
      <t>テキキ</t>
    </rPh>
    <rPh sb="88" eb="90">
      <t>ジッシ</t>
    </rPh>
    <phoneticPr fontId="4"/>
  </si>
  <si>
    <t>　水需要が減少する中で供給能力が過剰になっている施設が増えていくものと見込まれる。
　当事業における投資は、老朽化した管路の更新が中心であり、増収につながるものではない。そのため、各施設の供給能力を分析し、施設の統廃合やダウンサイジングといった、既存施設の合理化をもって経営の健全化を図っていきたい。</t>
    <rPh sb="94" eb="96">
      <t>キョウキュウ</t>
    </rPh>
    <rPh sb="96" eb="98">
      <t>ノウリョク</t>
    </rPh>
    <rPh sb="99" eb="101">
      <t>ブンセキ</t>
    </rPh>
    <phoneticPr fontId="4"/>
  </si>
  <si>
    <t>①収益的収支比率
　過去５年間、類似団体の平均を下回っている。また、２年連続で悪化しているが、この要因として人口減少に伴う給水収益の減少が考えられる。　
②累積欠損金比率、③流動比率
　該当数値なし　
④企業債残高対給水収益比率
　類似団体の平均を下回っている。今後も大規模な更新を予定しておらず、比率は減少してくものと思われる。
⑤料金回収率
　料金回収率は100%を下回っており、また、類似団体の平均も下回っている。給水原価と供給単価がともに悪化しており、改善に努める必要がある。　
⑥給水原価
　本事業では浄水場等の大規模な施設を有していないため、低コストで給水している。ただし、維持管理費の増加により上昇傾向にある。
⑦施設利用率
　類似団体の平均を下回っている。水需要が減少する中で、既存施設の利用率が低下傾向にある。
⑧有収率
　前年より悪化している。漏水箇所は適期修繕を実施しているところであるが、地下漏水が発生している箇所について、早期特定し、修繕する必要がある。</t>
    <rPh sb="1" eb="4">
      <t>シュウエキテキ</t>
    </rPh>
    <rPh sb="4" eb="6">
      <t>シュウシ</t>
    </rPh>
    <rPh sb="6" eb="8">
      <t>ヒリツ</t>
    </rPh>
    <rPh sb="10" eb="12">
      <t>カコ</t>
    </rPh>
    <rPh sb="13" eb="15">
      <t>ネンカン</t>
    </rPh>
    <rPh sb="16" eb="18">
      <t>ルイジ</t>
    </rPh>
    <rPh sb="18" eb="20">
      <t>ダンタイ</t>
    </rPh>
    <rPh sb="21" eb="23">
      <t>ヘイキン</t>
    </rPh>
    <rPh sb="24" eb="26">
      <t>シタマワ</t>
    </rPh>
    <rPh sb="35" eb="36">
      <t>ネン</t>
    </rPh>
    <rPh sb="36" eb="38">
      <t>レンゾク</t>
    </rPh>
    <rPh sb="39" eb="41">
      <t>アッカ</t>
    </rPh>
    <rPh sb="49" eb="51">
      <t>ヨウイン</t>
    </rPh>
    <rPh sb="54" eb="56">
      <t>ジンコウ</t>
    </rPh>
    <rPh sb="56" eb="58">
      <t>ゲンショウ</t>
    </rPh>
    <rPh sb="59" eb="60">
      <t>トモナ</t>
    </rPh>
    <rPh sb="61" eb="63">
      <t>キュウスイ</t>
    </rPh>
    <rPh sb="63" eb="65">
      <t>シュウエキ</t>
    </rPh>
    <rPh sb="66" eb="68">
      <t>ゲンショウ</t>
    </rPh>
    <rPh sb="69" eb="70">
      <t>カンガ</t>
    </rPh>
    <rPh sb="78" eb="80">
      <t>ルイセキ</t>
    </rPh>
    <rPh sb="80" eb="82">
      <t>ケッソン</t>
    </rPh>
    <rPh sb="82" eb="83">
      <t>キン</t>
    </rPh>
    <rPh sb="83" eb="85">
      <t>ヒリツ</t>
    </rPh>
    <rPh sb="87" eb="89">
      <t>リュウドウ</t>
    </rPh>
    <rPh sb="89" eb="91">
      <t>ヒリツ</t>
    </rPh>
    <rPh sb="93" eb="95">
      <t>ガイトウ</t>
    </rPh>
    <rPh sb="95" eb="97">
      <t>スウチ</t>
    </rPh>
    <rPh sb="102" eb="104">
      <t>キギョウ</t>
    </rPh>
    <rPh sb="104" eb="105">
      <t>サイ</t>
    </rPh>
    <rPh sb="105" eb="107">
      <t>ザンダカ</t>
    </rPh>
    <rPh sb="107" eb="108">
      <t>タイ</t>
    </rPh>
    <rPh sb="108" eb="110">
      <t>キュウスイ</t>
    </rPh>
    <rPh sb="110" eb="112">
      <t>シュウエキ</t>
    </rPh>
    <rPh sb="112" eb="114">
      <t>ヒリツ</t>
    </rPh>
    <rPh sb="116" eb="118">
      <t>ルイジ</t>
    </rPh>
    <rPh sb="118" eb="120">
      <t>ダンタイ</t>
    </rPh>
    <rPh sb="121" eb="123">
      <t>ヘイキン</t>
    </rPh>
    <rPh sb="124" eb="126">
      <t>シタマワ</t>
    </rPh>
    <rPh sb="131" eb="133">
      <t>コンゴ</t>
    </rPh>
    <rPh sb="134" eb="137">
      <t>ダイキボ</t>
    </rPh>
    <rPh sb="138" eb="140">
      <t>コウシン</t>
    </rPh>
    <rPh sb="141" eb="143">
      <t>ヨテイ</t>
    </rPh>
    <rPh sb="149" eb="151">
      <t>ヒリツ</t>
    </rPh>
    <rPh sb="152" eb="154">
      <t>ゲンショウ</t>
    </rPh>
    <rPh sb="160" eb="161">
      <t>オモ</t>
    </rPh>
    <rPh sb="167" eb="172">
      <t>リョウキンカイシュウリツ</t>
    </rPh>
    <rPh sb="174" eb="176">
      <t>リョウキン</t>
    </rPh>
    <rPh sb="176" eb="178">
      <t>カイシュウ</t>
    </rPh>
    <rPh sb="178" eb="179">
      <t>リツ</t>
    </rPh>
    <rPh sb="185" eb="187">
      <t>シタマワ</t>
    </rPh>
    <rPh sb="195" eb="197">
      <t>ルイジ</t>
    </rPh>
    <rPh sb="197" eb="199">
      <t>ダンタイ</t>
    </rPh>
    <rPh sb="200" eb="202">
      <t>ヘイキン</t>
    </rPh>
    <rPh sb="203" eb="205">
      <t>シタマワ</t>
    </rPh>
    <rPh sb="210" eb="212">
      <t>キュウスイ</t>
    </rPh>
    <rPh sb="212" eb="214">
      <t>ゲンカ</t>
    </rPh>
    <rPh sb="215" eb="217">
      <t>キョウキュウ</t>
    </rPh>
    <rPh sb="217" eb="219">
      <t>タンカ</t>
    </rPh>
    <rPh sb="223" eb="225">
      <t>アッカ</t>
    </rPh>
    <rPh sb="230" eb="232">
      <t>カイゼン</t>
    </rPh>
    <rPh sb="233" eb="234">
      <t>ツト</t>
    </rPh>
    <rPh sb="236" eb="238">
      <t>ヒツヨウ</t>
    </rPh>
    <rPh sb="245" eb="247">
      <t>キュウスイ</t>
    </rPh>
    <rPh sb="247" eb="249">
      <t>ゲンカ</t>
    </rPh>
    <rPh sb="251" eb="252">
      <t>ホン</t>
    </rPh>
    <rPh sb="252" eb="254">
      <t>ジギョウ</t>
    </rPh>
    <rPh sb="256" eb="258">
      <t>ジョウスイ</t>
    </rPh>
    <rPh sb="258" eb="259">
      <t>ジョウ</t>
    </rPh>
    <rPh sb="259" eb="260">
      <t>トウ</t>
    </rPh>
    <rPh sb="261" eb="264">
      <t>ダイキボ</t>
    </rPh>
    <rPh sb="265" eb="267">
      <t>シセツ</t>
    </rPh>
    <rPh sb="268" eb="269">
      <t>ユウ</t>
    </rPh>
    <rPh sb="277" eb="278">
      <t>テイ</t>
    </rPh>
    <rPh sb="282" eb="284">
      <t>キュウスイ</t>
    </rPh>
    <rPh sb="293" eb="295">
      <t>イジ</t>
    </rPh>
    <rPh sb="295" eb="298">
      <t>カンリヒ</t>
    </rPh>
    <rPh sb="299" eb="301">
      <t>ゾウカ</t>
    </rPh>
    <rPh sb="304" eb="306">
      <t>ジョウショウ</t>
    </rPh>
    <rPh sb="306" eb="308">
      <t>ケイコウ</t>
    </rPh>
    <rPh sb="314" eb="316">
      <t>シセツ</t>
    </rPh>
    <rPh sb="316" eb="318">
      <t>リヨウ</t>
    </rPh>
    <rPh sb="318" eb="319">
      <t>リツ</t>
    </rPh>
    <rPh sb="321" eb="323">
      <t>ルイジ</t>
    </rPh>
    <rPh sb="323" eb="325">
      <t>ダンタイ</t>
    </rPh>
    <rPh sb="326" eb="328">
      <t>ヘイキン</t>
    </rPh>
    <rPh sb="329" eb="331">
      <t>シタマワ</t>
    </rPh>
    <rPh sb="336" eb="337">
      <t>ミズ</t>
    </rPh>
    <rPh sb="337" eb="339">
      <t>ジュヨウ</t>
    </rPh>
    <rPh sb="340" eb="342">
      <t>ゲンショウ</t>
    </rPh>
    <rPh sb="344" eb="345">
      <t>ナカ</t>
    </rPh>
    <rPh sb="347" eb="349">
      <t>キゾン</t>
    </rPh>
    <rPh sb="349" eb="351">
      <t>シセツ</t>
    </rPh>
    <rPh sb="352" eb="355">
      <t>リヨウリツ</t>
    </rPh>
    <rPh sb="356" eb="358">
      <t>テイカ</t>
    </rPh>
    <rPh sb="358" eb="360">
      <t>ケイコウ</t>
    </rPh>
    <rPh sb="366" eb="369">
      <t>ユウシュウリツ</t>
    </rPh>
    <rPh sb="371" eb="373">
      <t>ゼンネン</t>
    </rPh>
    <rPh sb="375" eb="377">
      <t>アッカ</t>
    </rPh>
    <rPh sb="382" eb="384">
      <t>ロウスイ</t>
    </rPh>
    <rPh sb="384" eb="386">
      <t>カショ</t>
    </rPh>
    <rPh sb="387" eb="389">
      <t>テキキ</t>
    </rPh>
    <rPh sb="389" eb="391">
      <t>シュウゼン</t>
    </rPh>
    <rPh sb="392" eb="394">
      <t>ジッシ</t>
    </rPh>
    <rPh sb="406" eb="408">
      <t>チカ</t>
    </rPh>
    <rPh sb="408" eb="410">
      <t>ロウスイ</t>
    </rPh>
    <rPh sb="411" eb="413">
      <t>ハッセイ</t>
    </rPh>
    <rPh sb="417" eb="419">
      <t>カショ</t>
    </rPh>
    <rPh sb="424" eb="426">
      <t>ソウキ</t>
    </rPh>
    <rPh sb="426" eb="428">
      <t>トクテイ</t>
    </rPh>
    <rPh sb="430" eb="432">
      <t>シュウゼン</t>
    </rPh>
    <rPh sb="434" eb="4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</si>
</sst>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0.56999999999999995</c:v>
                </c:pt>
                <c:pt idx="1">
                  <c:v>0.56999999999999995</c:v>
                </c:pt>
                <c:pt idx="2" formatCode="#,##0.00;&quot;△&quot;#,##0.00">
                  <c:v>0</c:v>
                </c:pt>
                <c:pt idx="3">
                  <c:v>0.53</c:v>
                </c:pt>
                <c:pt idx="4" formatCode="#,##0.00;&quot;△&quot;#,##0.00">
                  <c:v>0</c:v>
                </c:pt>
              </c:numCache>
            </c:numRef>
          </c:val>
          <c:extLst>
            <c:ext xmlns:c16="http://schemas.microsoft.com/office/drawing/2014/chart" uri="{C3380CC4-5D6E-409C-BE32-E72D297353CC}">
              <c16:uniqueId val="{00000000-9C92-43CA-95A4-57D2D5B1A57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9C92-43CA-95A4-57D2D5B1A57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51.32</c:v>
                </c:pt>
                <c:pt idx="1">
                  <c:v>50.17</c:v>
                </c:pt>
                <c:pt idx="2">
                  <c:v>52.49</c:v>
                </c:pt>
                <c:pt idx="3">
                  <c:v>52.49</c:v>
                </c:pt>
                <c:pt idx="4">
                  <c:v>51.89</c:v>
                </c:pt>
              </c:numCache>
            </c:numRef>
          </c:val>
          <c:extLst>
            <c:ext xmlns:c16="http://schemas.microsoft.com/office/drawing/2014/chart" uri="{C3380CC4-5D6E-409C-BE32-E72D297353CC}">
              <c16:uniqueId val="{00000000-AAB9-4BFA-9585-16E0D13CCBF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AAB9-4BFA-9585-16E0D13CCBF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c:v>
                </c:pt>
                <c:pt idx="1">
                  <c:v>75</c:v>
                </c:pt>
                <c:pt idx="2">
                  <c:v>77.12</c:v>
                </c:pt>
                <c:pt idx="3">
                  <c:v>76.61</c:v>
                </c:pt>
                <c:pt idx="4">
                  <c:v>70.540000000000006</c:v>
                </c:pt>
              </c:numCache>
            </c:numRef>
          </c:val>
          <c:extLst>
            <c:ext xmlns:c16="http://schemas.microsoft.com/office/drawing/2014/chart" uri="{C3380CC4-5D6E-409C-BE32-E72D297353CC}">
              <c16:uniqueId val="{00000000-28F8-4CD7-8D6D-793896BF97F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28F8-4CD7-8D6D-793896BF97F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64.67</c:v>
                </c:pt>
                <c:pt idx="1">
                  <c:v>69.63</c:v>
                </c:pt>
                <c:pt idx="2">
                  <c:v>73.34</c:v>
                </c:pt>
                <c:pt idx="3">
                  <c:v>58.77</c:v>
                </c:pt>
                <c:pt idx="4">
                  <c:v>54.45</c:v>
                </c:pt>
              </c:numCache>
            </c:numRef>
          </c:val>
          <c:extLst>
            <c:ext xmlns:c16="http://schemas.microsoft.com/office/drawing/2014/chart" uri="{C3380CC4-5D6E-409C-BE32-E72D297353CC}">
              <c16:uniqueId val="{00000000-0A76-4342-8312-0995CA12441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0A76-4342-8312-0995CA12441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43-4FD5-A474-651BF59A549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3-4FD5-A474-651BF59A549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2-4947-9305-B143462B4B5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2-4947-9305-B143462B4B5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09-479C-9330-5FE0D5B0DBE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9-479C-9330-5FE0D5B0DBE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1-4B49-A354-4FF0B313638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1-4B49-A354-4FF0B313638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962.92</c:v>
                </c:pt>
                <c:pt idx="1">
                  <c:v>938.69</c:v>
                </c:pt>
                <c:pt idx="2">
                  <c:v>749.66</c:v>
                </c:pt>
                <c:pt idx="3">
                  <c:v>764.93</c:v>
                </c:pt>
                <c:pt idx="4">
                  <c:v>744.56</c:v>
                </c:pt>
              </c:numCache>
            </c:numRef>
          </c:val>
          <c:extLst>
            <c:ext xmlns:c16="http://schemas.microsoft.com/office/drawing/2014/chart" uri="{C3380CC4-5D6E-409C-BE32-E72D297353CC}">
              <c16:uniqueId val="{00000000-BF35-4D12-93D8-9D3D2FA0E56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BF35-4D12-93D8-9D3D2FA0E56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58.85</c:v>
                </c:pt>
                <c:pt idx="1">
                  <c:v>57.5</c:v>
                </c:pt>
                <c:pt idx="2">
                  <c:v>67.63</c:v>
                </c:pt>
                <c:pt idx="3">
                  <c:v>55.08</c:v>
                </c:pt>
                <c:pt idx="4">
                  <c:v>50.5</c:v>
                </c:pt>
              </c:numCache>
            </c:numRef>
          </c:val>
          <c:extLst>
            <c:ext xmlns:c16="http://schemas.microsoft.com/office/drawing/2014/chart" uri="{C3380CC4-5D6E-409C-BE32-E72D297353CC}">
              <c16:uniqueId val="{00000000-958E-4C26-9358-80E187B6107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958E-4C26-9358-80E187B6107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107.35</c:v>
                </c:pt>
                <c:pt idx="1">
                  <c:v>107.37</c:v>
                </c:pt>
                <c:pt idx="2">
                  <c:v>98.86</c:v>
                </c:pt>
                <c:pt idx="3">
                  <c:v>112.46</c:v>
                </c:pt>
                <c:pt idx="4">
                  <c:v>129.79</c:v>
                </c:pt>
              </c:numCache>
            </c:numRef>
          </c:val>
          <c:extLst>
            <c:ext xmlns:c16="http://schemas.microsoft.com/office/drawing/2014/chart" uri="{C3380CC4-5D6E-409C-BE32-E72D297353CC}">
              <c16:uniqueId val="{00000000-1E0F-403C-919F-F6BCFF2232E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1E0F-403C-919F-F6BCFF2232E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入善町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23136</v>
      </c>
      <c r="AM8" s="55"/>
      <c r="AN8" s="55"/>
      <c r="AO8" s="55"/>
      <c r="AP8" s="55"/>
      <c r="AQ8" s="55"/>
      <c r="AR8" s="55"/>
      <c r="AS8" s="55"/>
      <c r="AT8" s="45">
        <f>データ!$S$6</f>
        <v>71.25</v>
      </c>
      <c r="AU8" s="45"/>
      <c r="AV8" s="45"/>
      <c r="AW8" s="45"/>
      <c r="AX8" s="45"/>
      <c r="AY8" s="45"/>
      <c r="AZ8" s="45"/>
      <c r="BA8" s="45"/>
      <c r="BB8" s="45">
        <f>データ!$T$6</f>
        <v>324.72000000000003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10.4</v>
      </c>
      <c r="Q10" s="45"/>
      <c r="R10" s="45"/>
      <c r="S10" s="45"/>
      <c r="T10" s="45"/>
      <c r="U10" s="45"/>
      <c r="V10" s="45"/>
      <c r="W10" s="55">
        <f>データ!$Q$6</f>
        <v>929</v>
      </c>
      <c r="X10" s="55"/>
      <c r="Y10" s="55"/>
      <c r="Z10" s="55"/>
      <c r="AA10" s="55"/>
      <c r="AB10" s="55"/>
      <c r="AC10" s="55"/>
      <c r="AD10" s="2"/>
      <c r="AE10" s="2"/>
      <c r="AF10" s="2"/>
      <c r="AG10" s="2"/>
      <c r="AH10" s="2"/>
      <c r="AI10" s="2"/>
      <c r="AJ10" s="2"/>
      <c r="AK10" s="2"/>
      <c r="AL10" s="55">
        <f>データ!$U$6</f>
        <v>2386</v>
      </c>
      <c r="AM10" s="55"/>
      <c r="AN10" s="55"/>
      <c r="AO10" s="55"/>
      <c r="AP10" s="55"/>
      <c r="AQ10" s="55"/>
      <c r="AR10" s="55"/>
      <c r="AS10" s="55"/>
      <c r="AT10" s="45">
        <f>データ!$V$6</f>
        <v>0.76</v>
      </c>
      <c r="AU10" s="45"/>
      <c r="AV10" s="45"/>
      <c r="AW10" s="45"/>
      <c r="AX10" s="45"/>
      <c r="AY10" s="45"/>
      <c r="AZ10" s="45"/>
      <c r="BA10" s="45"/>
      <c r="BB10" s="45">
        <f>データ!$W$6</f>
        <v>3139.47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p4ehWQ2poWZt/gQ6tUpDqhjKeHGAjfW3vC7k0SiAb9qnh6GEcORdJT32BDVjb2+WzgS2jFaA21R5K/2Oij1r+g==" saltValue="eQzuct19NJrClMfvzixG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163422</v>
      </c>
      <c r="D6" s="20">
        <f t="shared" si="3"/>
        <v>47</v>
      </c>
      <c r="E6" s="20">
        <f t="shared" si="3"/>
        <v>1</v>
      </c>
      <c r="F6" s="20">
        <f t="shared" si="3"/>
        <v>0</v>
      </c>
      <c r="G6" s="20">
        <f t="shared" si="3"/>
        <v>0</v>
      </c>
      <c r="H6" s="20" t="str">
        <f t="shared" si="3"/>
        <v>富山県　入善町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10.4</v>
      </c>
      <c r="Q6" s="21">
        <f t="shared" si="3"/>
        <v>929</v>
      </c>
      <c r="R6" s="21">
        <f t="shared" si="3"/>
        <v>23136</v>
      </c>
      <c r="S6" s="21">
        <f t="shared" si="3"/>
        <v>71.25</v>
      </c>
      <c r="T6" s="21">
        <f t="shared" si="3"/>
        <v>324.72000000000003</v>
      </c>
      <c r="U6" s="21">
        <f t="shared" si="3"/>
        <v>2386</v>
      </c>
      <c r="V6" s="21">
        <f t="shared" si="3"/>
        <v>0.76</v>
      </c>
      <c r="W6" s="21">
        <f t="shared" si="3"/>
        <v>3139.47</v>
      </c>
      <c r="X6" s="22">
        <f>IF(X7="",NA(),X7)</f>
        <v>64.67</v>
      </c>
      <c r="Y6" s="22">
        <f t="shared" ref="Y6:AG6" si="4">IF(Y7="",NA(),Y7)</f>
        <v>69.63</v>
      </c>
      <c r="Z6" s="22">
        <f t="shared" si="4"/>
        <v>73.34</v>
      </c>
      <c r="AA6" s="22">
        <f t="shared" si="4"/>
        <v>58.77</v>
      </c>
      <c r="AB6" s="22">
        <f t="shared" si="4"/>
        <v>54.45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962.92</v>
      </c>
      <c r="BF6" s="22">
        <f t="shared" ref="BF6:BN6" si="7">IF(BF7="",NA(),BF7)</f>
        <v>938.69</v>
      </c>
      <c r="BG6" s="22">
        <f t="shared" si="7"/>
        <v>749.66</v>
      </c>
      <c r="BH6" s="22">
        <f t="shared" si="7"/>
        <v>764.93</v>
      </c>
      <c r="BI6" s="22">
        <f t="shared" si="7"/>
        <v>744.56</v>
      </c>
      <c r="BJ6" s="22">
        <f t="shared" si="7"/>
        <v>1007.7</v>
      </c>
      <c r="BK6" s="22">
        <f t="shared" si="7"/>
        <v>1018.52</v>
      </c>
      <c r="BL6" s="22">
        <f t="shared" si="7"/>
        <v>949.61</v>
      </c>
      <c r="BM6" s="22">
        <f t="shared" si="7"/>
        <v>918.84</v>
      </c>
      <c r="BN6" s="22">
        <f t="shared" si="7"/>
        <v>955.49</v>
      </c>
      <c r="BO6" s="21" t="str">
        <f>IF(BO7="","",IF(BO7="-","【-】","【"&amp;SUBSTITUTE(TEXT(BO7,"#,##0.00"),"-","△")&amp;"】"))</f>
        <v>【982.48】</v>
      </c>
      <c r="BP6" s="22">
        <f>IF(BP7="",NA(),BP7)</f>
        <v>58.85</v>
      </c>
      <c r="BQ6" s="22">
        <f t="shared" ref="BQ6:BY6" si="8">IF(BQ7="",NA(),BQ7)</f>
        <v>57.5</v>
      </c>
      <c r="BR6" s="22">
        <f t="shared" si="8"/>
        <v>67.63</v>
      </c>
      <c r="BS6" s="22">
        <f t="shared" si="8"/>
        <v>55.08</v>
      </c>
      <c r="BT6" s="22">
        <f t="shared" si="8"/>
        <v>50.5</v>
      </c>
      <c r="BU6" s="22">
        <f t="shared" si="8"/>
        <v>59.22</v>
      </c>
      <c r="BV6" s="22">
        <f t="shared" si="8"/>
        <v>58.79</v>
      </c>
      <c r="BW6" s="22">
        <f t="shared" si="8"/>
        <v>58.41</v>
      </c>
      <c r="BX6" s="22">
        <f t="shared" si="8"/>
        <v>58.27</v>
      </c>
      <c r="BY6" s="22">
        <f t="shared" si="8"/>
        <v>55.15</v>
      </c>
      <c r="BZ6" s="21" t="str">
        <f>IF(BZ7="","",IF(BZ7="-","【-】","【"&amp;SUBSTITUTE(TEXT(BZ7,"#,##0.00"),"-","△")&amp;"】"))</f>
        <v>【50.61】</v>
      </c>
      <c r="CA6" s="22">
        <f>IF(CA7="",NA(),CA7)</f>
        <v>107.35</v>
      </c>
      <c r="CB6" s="22">
        <f t="shared" ref="CB6:CJ6" si="9">IF(CB7="",NA(),CB7)</f>
        <v>107.37</v>
      </c>
      <c r="CC6" s="22">
        <f t="shared" si="9"/>
        <v>98.86</v>
      </c>
      <c r="CD6" s="22">
        <f t="shared" si="9"/>
        <v>112.46</v>
      </c>
      <c r="CE6" s="22">
        <f t="shared" si="9"/>
        <v>129.79</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51.32</v>
      </c>
      <c r="CM6" s="22">
        <f t="shared" ref="CM6:CU6" si="10">IF(CM7="",NA(),CM7)</f>
        <v>50.17</v>
      </c>
      <c r="CN6" s="22">
        <f t="shared" si="10"/>
        <v>52.49</v>
      </c>
      <c r="CO6" s="22">
        <f t="shared" si="10"/>
        <v>52.49</v>
      </c>
      <c r="CP6" s="22">
        <f t="shared" si="10"/>
        <v>51.89</v>
      </c>
      <c r="CQ6" s="22">
        <f t="shared" si="10"/>
        <v>56.76</v>
      </c>
      <c r="CR6" s="22">
        <f t="shared" si="10"/>
        <v>56.04</v>
      </c>
      <c r="CS6" s="22">
        <f t="shared" si="10"/>
        <v>58.52</v>
      </c>
      <c r="CT6" s="22">
        <f t="shared" si="10"/>
        <v>58.88</v>
      </c>
      <c r="CU6" s="22">
        <f t="shared" si="10"/>
        <v>58.16</v>
      </c>
      <c r="CV6" s="21" t="str">
        <f>IF(CV7="","",IF(CV7="-","【-】","【"&amp;SUBSTITUTE(TEXT(CV7,"#,##0.00"),"-","△")&amp;"】"))</f>
        <v>【56.15】</v>
      </c>
      <c r="CW6" s="22">
        <f>IF(CW7="",NA(),CW7)</f>
        <v>75</v>
      </c>
      <c r="CX6" s="22">
        <f t="shared" ref="CX6:DF6" si="11">IF(CX7="",NA(),CX7)</f>
        <v>75</v>
      </c>
      <c r="CY6" s="22">
        <f t="shared" si="11"/>
        <v>77.12</v>
      </c>
      <c r="CZ6" s="22">
        <f t="shared" si="11"/>
        <v>76.61</v>
      </c>
      <c r="DA6" s="22">
        <f t="shared" si="11"/>
        <v>70.540000000000006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0.56999999999999995</v>
      </c>
      <c r="EE6" s="22">
        <f t="shared" ref="EE6:EM6" si="14">IF(EE7="",NA(),EE7)</f>
        <v>0.56999999999999995</v>
      </c>
      <c r="EF6" s="21">
        <f t="shared" si="14"/>
        <v>0</v>
      </c>
      <c r="EG6" s="22">
        <f t="shared" si="14"/>
        <v>0.53</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163422</v>
      </c>
      <c r="D7" s="24">
        <v>47</v>
      </c>
      <c r="E7" s="24">
        <v>1</v>
      </c>
      <c r="F7" s="24">
        <v>0</v>
      </c>
      <c r="G7" s="24">
        <v>0</v>
      </c>
      <c r="H7" s="24" t="s">
        <v>96</v>
      </c>
      <c r="I7" s="24" t="s">
        <v>97</v>
      </c>
      <c r="J7" s="24" t="s">
        <v>98</v>
      </c>
      <c r="K7" s="24" t="s">
        <v>99</v>
      </c>
      <c r="L7" s="24" t="s">
        <v>100</v>
      </c>
      <c r="M7" s="24" t="s">
        <v>101</v>
      </c>
      <c r="N7" s="25" t="s">
        <v>102</v>
      </c>
      <c r="O7" s="25" t="s">
        <v>103</v>
      </c>
      <c r="P7" s="25">
        <v>10.4</v>
      </c>
      <c r="Q7" s="25">
        <v>929</v>
      </c>
      <c r="R7" s="25">
        <v>23136</v>
      </c>
      <c r="S7" s="25">
        <v>71.25</v>
      </c>
      <c r="T7" s="25">
        <v>324.72000000000003</v>
      </c>
      <c r="U7" s="25">
        <v>2386</v>
      </c>
      <c r="V7" s="25">
        <v>0.76</v>
      </c>
      <c r="W7" s="25">
        <v>3139.47</v>
      </c>
      <c r="X7" s="25">
        <v>64.67</v>
      </c>
      <c r="Y7" s="25">
        <v>69.63</v>
      </c>
      <c r="Z7" s="25">
        <v>73.34</v>
      </c>
      <c r="AA7" s="25">
        <v>58.77</v>
      </c>
      <c r="AB7" s="25">
        <v>54.45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962.92</v>
      </c>
      <c r="BF7" s="25">
        <v>938.69</v>
      </c>
      <c r="BG7" s="25">
        <v>749.66</v>
      </c>
      <c r="BH7" s="25">
        <v>764.93</v>
      </c>
      <c r="BI7" s="25">
        <v>744.56</v>
      </c>
      <c r="BJ7" s="25">
        <v>1007.7</v>
      </c>
      <c r="BK7" s="25">
        <v>1018.52</v>
      </c>
      <c r="BL7" s="25">
        <v>949.61</v>
      </c>
      <c r="BM7" s="25">
        <v>918.84</v>
      </c>
      <c r="BN7" s="25">
        <v>955.49</v>
      </c>
      <c r="BO7" s="25">
        <v>982.48</v>
      </c>
      <c r="BP7" s="25">
        <v>58.85</v>
      </c>
      <c r="BQ7" s="25">
        <v>57.5</v>
      </c>
      <c r="BR7" s="25">
        <v>67.63</v>
      </c>
      <c r="BS7" s="25">
        <v>55.08</v>
      </c>
      <c r="BT7" s="25">
        <v>50.5</v>
      </c>
      <c r="BU7" s="25">
        <v>59.22</v>
      </c>
      <c r="BV7" s="25">
        <v>58.79</v>
      </c>
      <c r="BW7" s="25">
        <v>58.41</v>
      </c>
      <c r="BX7" s="25">
        <v>58.27</v>
      </c>
      <c r="BY7" s="25">
        <v>55.15</v>
      </c>
      <c r="BZ7" s="25">
        <v>50.61</v>
      </c>
      <c r="CA7" s="25">
        <v>107.35</v>
      </c>
      <c r="CB7" s="25">
        <v>107.37</v>
      </c>
      <c r="CC7" s="25">
        <v>98.86</v>
      </c>
      <c r="CD7" s="25">
        <v>112.46</v>
      </c>
      <c r="CE7" s="25">
        <v>129.79</v>
      </c>
      <c r="CF7" s="25">
        <v>292.89999999999998</v>
      </c>
      <c r="CG7" s="25">
        <v>298.25</v>
      </c>
      <c r="CH7" s="25">
        <v>303.27999999999997</v>
      </c>
      <c r="CI7" s="25">
        <v>303.81</v>
      </c>
      <c r="CJ7" s="25">
        <v>310.26</v>
      </c>
      <c r="CK7" s="25">
        <v>320.83</v>
      </c>
      <c r="CL7" s="25">
        <v>51.32</v>
      </c>
      <c r="CM7" s="25">
        <v>50.17</v>
      </c>
      <c r="CN7" s="25">
        <v>52.49</v>
      </c>
      <c r="CO7" s="25">
        <v>52.49</v>
      </c>
      <c r="CP7" s="25">
        <v>51.89</v>
      </c>
      <c r="CQ7" s="25">
        <v>56.76</v>
      </c>
      <c r="CR7" s="25">
        <v>56.04</v>
      </c>
      <c r="CS7" s="25">
        <v>58.52</v>
      </c>
      <c r="CT7" s="25">
        <v>58.88</v>
      </c>
      <c r="CU7" s="25">
        <v>58.16</v>
      </c>
      <c r="CV7" s="25">
        <v>56.15</v>
      </c>
      <c r="CW7" s="25">
        <v>75</v>
      </c>
      <c r="CX7" s="25">
        <v>75</v>
      </c>
      <c r="CY7" s="25">
        <v>77.12</v>
      </c>
      <c r="CZ7" s="25">
        <v>76.61</v>
      </c>
      <c r="DA7" s="25">
        <v>70.540000000000006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0.56999999999999995</v>
      </c>
      <c r="EE7" s="25">
        <v>0.56999999999999995</v>
      </c>
      <c r="EF7" s="25">
        <v>0</v>
      </c>
      <c r="EG7" s="25">
        <v>0.53</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2023-12-05T01:05:36Z</dcterms:created>
  <dcterms:modified xsi:type="dcterms:W3CDTF">2024-01-18T04:05:46Z</dcterms:modified>
  <cp:category/>
</cp:coreProperties>
</file>