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住まい・まちづくり課\03簡易水道・下水道係\03簡易水道・下水道係長用\業務係長用\県市町村課　報告\R5\240118Fw 【県１月26日（金）〆】公営企業に係る経営比較分析表（令和４年度決算）の分析等について（依頼）\14入善町\下水道（法非適用）\"/>
    </mc:Choice>
  </mc:AlternateContent>
  <workbookProtection workbookAlgorithmName="SHA-512" workbookHashValue="c8VNV5XTfIT/vPQeNOn6P1Vwf+iFXbPYWvf2lHhJe8Porrc6NAiW3UN9BR5utBsrsu+QrtwXl4DbKwzRhdVq7Q==" workbookSaltValue="+zo+xv+t6pjKHCSb6NQoiQ==" workbookSpinCount="100000" lockStructure="1"/>
  <bookViews>
    <workbookView xWindow="0" yWindow="0" windowWidth="20490" windowHeight="715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BB8" i="4" s="1"/>
  <c r="T6" i="5"/>
  <c r="S6" i="5"/>
  <c r="AL8" i="4" s="1"/>
  <c r="R6" i="5"/>
  <c r="Q6" i="5"/>
  <c r="W10" i="4" s="1"/>
  <c r="P6" i="5"/>
  <c r="O6" i="5"/>
  <c r="I10" i="4" s="1"/>
  <c r="N6" i="5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BB10" i="4"/>
  <c r="AL10" i="4"/>
  <c r="AD10" i="4"/>
  <c r="P10" i="4"/>
  <c r="B10" i="4"/>
  <c r="AT8" i="4"/>
  <c r="AD8" i="4"/>
  <c r="I8" i="4"/>
  <c r="B8" i="4"/>
</calcChain>
</file>

<file path=xl/sharedStrings.xml><?xml version="1.0" encoding="utf-8"?>
<sst xmlns="http://schemas.openxmlformats.org/spreadsheetml/2006/main" count="239" uniqueCount="119">
  <si>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</si>
  <si>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</si>
  <si>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</si>
  <si>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</si>
  <si>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</si>
  <si>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</si>
  <si>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</si>
  <si>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</si>
  <si>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</si>
  <si>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</si>
  <si>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</si>
  <si>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</si>
  <si>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</si>
  <si>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</si>
  <si>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</si>
  <si>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</si>
  <si>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</si>
  <si>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</si>
  <si>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</si>
  <si>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</si>
  <si>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</si>
  <si>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</si>
  <si>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</si>
  <si>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</si>
  <si>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</si>
  <si>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</si>
  <si>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</si>
  <si>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</si>
  <si>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</si>
  <si>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</si>
  <si>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</si>
  <si>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</si>
  <si>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</si>
  <si>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</si>
  <si>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</si>
  <si>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</si>
  <si>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</si>
  <si>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</si>
  <si>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</si>
  <si>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</si>
  <si>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</si>
  <si>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</si>
  <si>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</si>
  <si>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</si>
  <si>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</si>
  <si>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</si>
  <si>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</si>
  <si>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</si>
  <si>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</si>
  <si>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</si>
  <si>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</si>
  <si>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</si>
  <si>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</si>
  <si>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</si>
  <si>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</si>
  <si>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</si>
  <si>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</si>
  <si>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</si>
  <si>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</si>
  <si>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</si>
  <si>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</si>
  <si>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</si>
  <si>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</si>
  <si>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</si>
  <si>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</si>
  <si>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</si>
  <si>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</si>
  <si>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</si>
  <si>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</si>
  <si>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</si>
  <si>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</si>
  <si>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</si>
  <si>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</si>
  <si>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</si>
  <si>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</si>
  <si>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</si>
  <si>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</si>
  <si>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</si>
  <si>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</si>
  <si>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</si>
  <si>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</si>
  <si>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</si>
  <si>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</si>
  <si>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</si>
  <si>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</si>
  <si>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</si>
  <si>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</si>
  <si>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</si>
  <si>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</si>
  <si>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</si>
  <si>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</si>
  <si>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</si>
  <si>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</si>
  <si>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</si>
  <si>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</si>
  <si>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</si>
  <si>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</si>
  <si>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</si>
  <si>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入善町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</si>
  <si>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</si>
  <si>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</si>
  <si>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</si>
  <si>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</si>
  <si>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</si>
  <si>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</si>
  <si>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</si>
  <si>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</si>
  <si>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</si>
  <si>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</si>
  <si>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</si>
  <si>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</si>
  <si>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</si>
  <si>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</si>
  <si>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</si>
  <si>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</si>
  <si>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</si>
  <si>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経営戦略：H29.1策定済
　経営戦略に掲げる、重点課題とアクションプランを確実に実行し、経営改善に努める。
　アクションプランのうち、平成29年度から下水道の本管延伸の抑制、他自治体の汚水受入による余剰能力の活用、将来的な事業統合を見据えた会計統合などが実行済みである。
　今後は、事業統合など更なるコスト縮減に努めるとともに、適正な使用料水準の検討など、下水道事業のあり方について引続き検討を進める。</t>
    <phoneticPr fontId="4"/>
  </si>
  <si>
    <t>　本町の下水道事業は平成13年に供用開始し、22年程度経過している。
■管きょ
　管きょの耐用年数は50～75年程度を見込んでおり、しばらくは老朽化に伴う大規模な更新は見込んでいない。
■処理場施設
　長寿命化計画に基づき、耐用年数を迎えた電気・機械設備を中心に順次行っている。
■その他
　下水道事業全体の経営改善の取組みとして、将来的な更新コストや維持管理コストの削減を目的として、R1年度において、農業集落排水処理施設を廃止し、公共下水道処理施設に接続した。</t>
    <rPh sb="198" eb="200">
      <t>ネンド</t>
    </rPh>
    <phoneticPr fontId="4"/>
  </si>
  <si>
    <t>①収益的収支比率
　下水道整備に伴う地方債償還金が大きいため、数値は100％未満の状況である。R8年ごろが償還ピークであり、同様の傾向が続く見込である。
④企業債残高対事業規模比率
　料金収入に対して資本費の負担が大きい状態である。H26年度から資本費平準化債を活用し、償還額をコントロールしながら計画的な償還に努める。
⑤経費回収率
　使用料収入は前年度と比較して横ばいであるが、人口減少に伴う収入減等により経費回収率の悪化が懸念される。
⑥汚水処理原価
　地方債償還額の増加による汚水処理原価の悪化が懸念される。
⑦施設利用率
　人口減少とともに微減傾向にある。また、施設については、R1年度において、農業集落排水処理施設を廃止し、公共下水道処理施設に接続した。
⑧水洗化率
　微増傾向にあるが、引き続き下水道未接続世帯への啓発活動に取り組む。
　</t>
    <rPh sb="185" eb="186">
      <t>ヨコ</t>
    </rPh>
    <rPh sb="290" eb="292">
      <t>シセツ</t>
    </rPh>
    <rPh sb="300" eb="302">
      <t>ネンド</t>
    </rPh>
    <rPh sb="307" eb="309">
      <t>ノウギョウ</t>
    </rPh>
    <rPh sb="309" eb="311">
      <t>シュウラク</t>
    </rPh>
    <rPh sb="311" eb="313">
      <t>ハイスイ</t>
    </rPh>
    <rPh sb="313" eb="315">
      <t>ショリ</t>
    </rPh>
    <rPh sb="315" eb="317">
      <t>シセツ</t>
    </rPh>
    <rPh sb="318" eb="320">
      <t>ハイシ</t>
    </rPh>
    <rPh sb="322" eb="324">
      <t>コウキョウ</t>
    </rPh>
    <rPh sb="324" eb="327">
      <t>ゲスイドウ</t>
    </rPh>
    <rPh sb="327" eb="329">
      <t>ショリ</t>
    </rPh>
    <rPh sb="329" eb="331">
      <t>シセツ</t>
    </rPh>
    <rPh sb="332" eb="334">
      <t>セツゾク</t>
    </rPh>
    <rPh sb="346" eb="348">
      <t>ビゾウ</t>
    </rPh>
    <rPh sb="348" eb="350">
      <t>ケイコウ</t>
    </rPh>
    <rPh sb="355" eb="356">
      <t>ヒ</t>
    </rPh>
    <rPh sb="357" eb="358">
      <t>ツヅ</t>
    </rPh>
    <rPh sb="359" eb="362">
      <t>ゲスイドウ</t>
    </rPh>
    <rPh sb="362" eb="365">
      <t>ミセツゾク</t>
    </rPh>
    <rPh sb="365" eb="367">
      <t>セタイ</t>
    </rPh>
    <rPh sb="369" eb="371">
      <t>ケイハツ</t>
    </rPh>
    <rPh sb="371" eb="373">
      <t>カツドウ</t>
    </rPh>
    <rPh sb="374" eb="375">
      <t>ト</t>
    </rPh>
    <rPh sb="376" eb="377">
      <t>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</si>
</sst>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BF-44DE-9C68-28A0BCF4A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0.02</c:v>
                </c:pt>
                <c:pt idx="2">
                  <c:v>0.25</c:v>
                </c:pt>
                <c:pt idx="3">
                  <c:v>0.05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BF-44DE-9C68-28A0BCF4A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71.52</c:v>
                </c:pt>
                <c:pt idx="1">
                  <c:v>61.97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99-4663-AA5C-B2AC932EF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50.68</c:v>
                </c:pt>
                <c:pt idx="1">
                  <c:v>50.14</c:v>
                </c:pt>
                <c:pt idx="2">
                  <c:v>54.83</c:v>
                </c:pt>
                <c:pt idx="3">
                  <c:v>66.53</c:v>
                </c:pt>
                <c:pt idx="4">
                  <c:v>52.35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99-4663-AA5C-B2AC932EF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88.93</c:v>
                </c:pt>
                <c:pt idx="1">
                  <c:v>89.99</c:v>
                </c:pt>
                <c:pt idx="2">
                  <c:v>90.94</c:v>
                </c:pt>
                <c:pt idx="3">
                  <c:v>90.93</c:v>
                </c:pt>
                <c:pt idx="4">
                  <c:v>91.19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86-4DA3-8714-DACC44F7A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84.86</c:v>
                </c:pt>
                <c:pt idx="1">
                  <c:v>84.98</c:v>
                </c:pt>
                <c:pt idx="2">
                  <c:v>84.7</c:v>
                </c:pt>
                <c:pt idx="3">
                  <c:v>84.67</c:v>
                </c:pt>
                <c:pt idx="4">
                  <c:v>84.39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86-4DA3-8714-DACC44F7A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70.790000000000006</c:v>
                </c:pt>
                <c:pt idx="1">
                  <c:v>71.09</c:v>
                </c:pt>
                <c:pt idx="2">
                  <c:v>81.53</c:v>
                </c:pt>
                <c:pt idx="3">
                  <c:v>72.77</c:v>
                </c:pt>
                <c:pt idx="4">
                  <c:v>65.2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ED-45C5-9C7F-FA55C8622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ED-45C5-9C7F-FA55C8622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E-45C8-8827-638E5694B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BE-45C8-8827-638E5694B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53-415B-9C2C-15094F4E0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53-415B-9C2C-15094F4E0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1A-43BB-96AF-90BDED9E52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1A-43BB-96AF-90BDED9E52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F8-436A-9A31-1098F5FB7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F8-436A-9A31-1098F5FB7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4128.74</c:v>
                </c:pt>
                <c:pt idx="1">
                  <c:v>4014.42</c:v>
                </c:pt>
                <c:pt idx="2">
                  <c:v>3819.23</c:v>
                </c:pt>
                <c:pt idx="3">
                  <c:v>3641.11</c:v>
                </c:pt>
                <c:pt idx="4">
                  <c:v>3559.65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2-4D29-8B63-B405C470B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789.46</c:v>
                </c:pt>
                <c:pt idx="1">
                  <c:v>826.83</c:v>
                </c:pt>
                <c:pt idx="2">
                  <c:v>867.83</c:v>
                </c:pt>
                <c:pt idx="3">
                  <c:v>791.76</c:v>
                </c:pt>
                <c:pt idx="4">
                  <c:v>900.82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C2-4D29-8B63-B405C470B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33-4D4E-B179-9A746ED1F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57.77</c:v>
                </c:pt>
                <c:pt idx="1">
                  <c:v>57.31</c:v>
                </c:pt>
                <c:pt idx="2">
                  <c:v>57.08</c:v>
                </c:pt>
                <c:pt idx="3">
                  <c:v>56.26</c:v>
                </c:pt>
                <c:pt idx="4">
                  <c:v>52.94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33-4D4E-B179-9A746ED1F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153.88999999999999</c:v>
                </c:pt>
                <c:pt idx="1">
                  <c:v>156.88</c:v>
                </c:pt>
                <c:pt idx="2">
                  <c:v>155.63999999999999</c:v>
                </c:pt>
                <c:pt idx="3">
                  <c:v>160.63999999999999</c:v>
                </c:pt>
                <c:pt idx="4">
                  <c:v>164.21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0-432E-8ED6-1AA49127F9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274.35000000000002</c:v>
                </c:pt>
                <c:pt idx="1">
                  <c:v>273.52</c:v>
                </c:pt>
                <c:pt idx="2">
                  <c:v>274.99</c:v>
                </c:pt>
                <c:pt idx="3">
                  <c:v>282.08999999999997</c:v>
                </c:pt>
                <c:pt idx="4">
                  <c:v>303.27999999999997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F0-432E-8ED6-1AA49127F9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【809.19】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G22" zoomScaleNormal="100" workbookViewId="0">
      <selection activeCell="BL45" sqref="BL45:BZ4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富山県　入善町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データ!I6</f>
        <v>法非適用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農業集落排水</v>
      </c>
      <c r="Q8" s="35"/>
      <c r="R8" s="35"/>
      <c r="S8" s="35"/>
      <c r="T8" s="35"/>
      <c r="U8" s="35"/>
      <c r="V8" s="35"/>
      <c r="W8" s="35" t="str">
        <f>データ!L6</f>
        <v>F2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23136</v>
      </c>
      <c r="AM8" s="37"/>
      <c r="AN8" s="37"/>
      <c r="AO8" s="37"/>
      <c r="AP8" s="37"/>
      <c r="AQ8" s="37"/>
      <c r="AR8" s="37"/>
      <c r="AS8" s="37"/>
      <c r="AT8" s="38">
        <f>データ!T6</f>
        <v>71.25</v>
      </c>
      <c r="AU8" s="38"/>
      <c r="AV8" s="38"/>
      <c r="AW8" s="38"/>
      <c r="AX8" s="38"/>
      <c r="AY8" s="38"/>
      <c r="AZ8" s="38"/>
      <c r="BA8" s="38"/>
      <c r="BB8" s="38">
        <f>データ!U6</f>
        <v>324.72000000000003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 t="str">
        <f>データ!O6</f>
        <v>該当数値なし</v>
      </c>
      <c r="J10" s="38"/>
      <c r="K10" s="38"/>
      <c r="L10" s="38"/>
      <c r="M10" s="38"/>
      <c r="N10" s="38"/>
      <c r="O10" s="38"/>
      <c r="P10" s="38">
        <f>データ!P6</f>
        <v>20.99</v>
      </c>
      <c r="Q10" s="38"/>
      <c r="R10" s="38"/>
      <c r="S10" s="38"/>
      <c r="T10" s="38"/>
      <c r="U10" s="38"/>
      <c r="V10" s="38"/>
      <c r="W10" s="38">
        <f>データ!Q6</f>
        <v>85</v>
      </c>
      <c r="X10" s="38"/>
      <c r="Y10" s="38"/>
      <c r="Z10" s="38"/>
      <c r="AA10" s="38"/>
      <c r="AB10" s="38"/>
      <c r="AC10" s="38"/>
      <c r="AD10" s="37">
        <f>データ!R6</f>
        <v>3740</v>
      </c>
      <c r="AE10" s="37"/>
      <c r="AF10" s="37"/>
      <c r="AG10" s="37"/>
      <c r="AH10" s="37"/>
      <c r="AI10" s="37"/>
      <c r="AJ10" s="37"/>
      <c r="AK10" s="2"/>
      <c r="AL10" s="37">
        <f>データ!V6</f>
        <v>4815</v>
      </c>
      <c r="AM10" s="37"/>
      <c r="AN10" s="37"/>
      <c r="AO10" s="37"/>
      <c r="AP10" s="37"/>
      <c r="AQ10" s="37"/>
      <c r="AR10" s="37"/>
      <c r="AS10" s="37"/>
      <c r="AT10" s="38">
        <f>データ!W6</f>
        <v>3.17</v>
      </c>
      <c r="AU10" s="38"/>
      <c r="AV10" s="38"/>
      <c r="AW10" s="38"/>
      <c r="AX10" s="38"/>
      <c r="AY10" s="38"/>
      <c r="AZ10" s="38"/>
      <c r="BA10" s="38"/>
      <c r="BB10" s="38">
        <f>データ!X6</f>
        <v>1518.93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118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117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116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【809.19】</v>
      </c>
      <c r="I86" s="12" t="str">
        <f>データ!CA6</f>
        <v>【57.02】</v>
      </c>
      <c r="J86" s="12" t="str">
        <f>データ!CL6</f>
        <v>【273.68】</v>
      </c>
      <c r="K86" s="12" t="str">
        <f>データ!CW6</f>
        <v>【52.55】</v>
      </c>
      <c r="L86" s="12" t="str">
        <f>データ!DH6</f>
        <v>【87.30】</v>
      </c>
      <c r="M86" s="12" t="s">
        <v>44</v>
      </c>
      <c r="N86" s="12" t="s">
        <v>44</v>
      </c>
      <c r="O86" s="12" t="str">
        <f>データ!EO6</f>
        <v>【0.02】</v>
      </c>
    </row>
  </sheetData>
  <sheetProtection algorithmName="SHA-512" hashValue="/MA+6Wuz4oXReEJJnFuvyyU5KJnNvTfYHzkM/hJDP7vvL+Lq508cHOQhIEy4fQwW8amE6/hkjf/P+mEauXk1fg==" saltValue="Kxl6Jh5FUhvATOib0LAAkQ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2022</v>
      </c>
      <c r="C6" s="19">
        <f t="shared" ref="C6:X6" si="3">C7</f>
        <v>163422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富山県　入善町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20.99</v>
      </c>
      <c r="Q6" s="20">
        <f t="shared" si="3"/>
        <v>85</v>
      </c>
      <c r="R6" s="20">
        <f t="shared" si="3"/>
        <v>3740</v>
      </c>
      <c r="S6" s="20">
        <f t="shared" si="3"/>
        <v>23136</v>
      </c>
      <c r="T6" s="20">
        <f t="shared" si="3"/>
        <v>71.25</v>
      </c>
      <c r="U6" s="20">
        <f t="shared" si="3"/>
        <v>324.72000000000003</v>
      </c>
      <c r="V6" s="20">
        <f t="shared" si="3"/>
        <v>4815</v>
      </c>
      <c r="W6" s="20">
        <f t="shared" si="3"/>
        <v>3.17</v>
      </c>
      <c r="X6" s="20">
        <f t="shared" si="3"/>
        <v>1518.93</v>
      </c>
      <c r="Y6" s="21">
        <f>IF(Y7="",NA(),Y7)</f>
        <v>70.790000000000006</v>
      </c>
      <c r="Z6" s="21">
        <f t="shared" ref="Z6:AH6" si="4">IF(Z7="",NA(),Z7)</f>
        <v>71.09</v>
      </c>
      <c r="AA6" s="21">
        <f t="shared" si="4"/>
        <v>81.53</v>
      </c>
      <c r="AB6" s="21">
        <f t="shared" si="4"/>
        <v>72.77</v>
      </c>
      <c r="AC6" s="21">
        <f t="shared" si="4"/>
        <v>65.2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4128.74</v>
      </c>
      <c r="BG6" s="21">
        <f t="shared" ref="BG6:BO6" si="7">IF(BG7="",NA(),BG7)</f>
        <v>4014.42</v>
      </c>
      <c r="BH6" s="21">
        <f t="shared" si="7"/>
        <v>3819.23</v>
      </c>
      <c r="BI6" s="21">
        <f t="shared" si="7"/>
        <v>3641.11</v>
      </c>
      <c r="BJ6" s="21">
        <f t="shared" si="7"/>
        <v>3559.65</v>
      </c>
      <c r="BK6" s="21">
        <f t="shared" si="7"/>
        <v>789.46</v>
      </c>
      <c r="BL6" s="21">
        <f t="shared" si="7"/>
        <v>826.83</v>
      </c>
      <c r="BM6" s="21">
        <f t="shared" si="7"/>
        <v>867.83</v>
      </c>
      <c r="BN6" s="21">
        <f t="shared" si="7"/>
        <v>791.76</v>
      </c>
      <c r="BO6" s="21">
        <f t="shared" si="7"/>
        <v>900.82</v>
      </c>
      <c r="BP6" s="20" t="str">
        <f>IF(BP7="","",IF(BP7="-","【-】","【"&amp;SUBSTITUTE(TEXT(BP7,"#,##0.00"),"-","△")&amp;"】"))</f>
        <v>【809.19】</v>
      </c>
      <c r="BQ6" s="21">
        <f>IF(BQ7="",NA(),BQ7)</f>
        <v>100</v>
      </c>
      <c r="BR6" s="21">
        <f t="shared" ref="BR6:BZ6" si="8">IF(BR7="",NA(),BR7)</f>
        <v>100</v>
      </c>
      <c r="BS6" s="21">
        <f t="shared" si="8"/>
        <v>100</v>
      </c>
      <c r="BT6" s="21">
        <f t="shared" si="8"/>
        <v>100</v>
      </c>
      <c r="BU6" s="21">
        <f t="shared" si="8"/>
        <v>100</v>
      </c>
      <c r="BV6" s="21">
        <f t="shared" si="8"/>
        <v>57.77</v>
      </c>
      <c r="BW6" s="21">
        <f t="shared" si="8"/>
        <v>57.31</v>
      </c>
      <c r="BX6" s="21">
        <f t="shared" si="8"/>
        <v>57.08</v>
      </c>
      <c r="BY6" s="21">
        <f t="shared" si="8"/>
        <v>56.26</v>
      </c>
      <c r="BZ6" s="21">
        <f t="shared" si="8"/>
        <v>52.94</v>
      </c>
      <c r="CA6" s="20" t="str">
        <f>IF(CA7="","",IF(CA7="-","【-】","【"&amp;SUBSTITUTE(TEXT(CA7,"#,##0.00"),"-","△")&amp;"】"))</f>
        <v>【57.02】</v>
      </c>
      <c r="CB6" s="21">
        <f>IF(CB7="",NA(),CB7)</f>
        <v>153.88999999999999</v>
      </c>
      <c r="CC6" s="21">
        <f t="shared" ref="CC6:CK6" si="9">IF(CC7="",NA(),CC7)</f>
        <v>156.88</v>
      </c>
      <c r="CD6" s="21">
        <f t="shared" si="9"/>
        <v>155.63999999999999</v>
      </c>
      <c r="CE6" s="21">
        <f t="shared" si="9"/>
        <v>160.63999999999999</v>
      </c>
      <c r="CF6" s="21">
        <f t="shared" si="9"/>
        <v>164.21</v>
      </c>
      <c r="CG6" s="21">
        <f t="shared" si="9"/>
        <v>274.35000000000002</v>
      </c>
      <c r="CH6" s="21">
        <f t="shared" si="9"/>
        <v>273.52</v>
      </c>
      <c r="CI6" s="21">
        <f t="shared" si="9"/>
        <v>274.99</v>
      </c>
      <c r="CJ6" s="21">
        <f t="shared" si="9"/>
        <v>282.08999999999997</v>
      </c>
      <c r="CK6" s="21">
        <f t="shared" si="9"/>
        <v>303.27999999999997</v>
      </c>
      <c r="CL6" s="20" t="str">
        <f>IF(CL7="","",IF(CL7="-","【-】","【"&amp;SUBSTITUTE(TEXT(CL7,"#,##0.00"),"-","△")&amp;"】"))</f>
        <v>【273.68】</v>
      </c>
      <c r="CM6" s="21">
        <f>IF(CM7="",NA(),CM7)</f>
        <v>71.52</v>
      </c>
      <c r="CN6" s="21">
        <f t="shared" ref="CN6:CV6" si="10">IF(CN7="",NA(),CN7)</f>
        <v>61.97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>
        <f t="shared" si="10"/>
        <v>50.68</v>
      </c>
      <c r="CS6" s="21">
        <f t="shared" si="10"/>
        <v>50.14</v>
      </c>
      <c r="CT6" s="21">
        <f t="shared" si="10"/>
        <v>54.83</v>
      </c>
      <c r="CU6" s="21">
        <f t="shared" si="10"/>
        <v>66.53</v>
      </c>
      <c r="CV6" s="21">
        <f t="shared" si="10"/>
        <v>52.35</v>
      </c>
      <c r="CW6" s="20" t="str">
        <f>IF(CW7="","",IF(CW7="-","【-】","【"&amp;SUBSTITUTE(TEXT(CW7,"#,##0.00"),"-","△")&amp;"】"))</f>
        <v>【52.55】</v>
      </c>
      <c r="CX6" s="21">
        <f>IF(CX7="",NA(),CX7)</f>
        <v>88.93</v>
      </c>
      <c r="CY6" s="21">
        <f t="shared" ref="CY6:DG6" si="11">IF(CY7="",NA(),CY7)</f>
        <v>89.99</v>
      </c>
      <c r="CZ6" s="21">
        <f t="shared" si="11"/>
        <v>90.94</v>
      </c>
      <c r="DA6" s="21">
        <f t="shared" si="11"/>
        <v>90.93</v>
      </c>
      <c r="DB6" s="21">
        <f t="shared" si="11"/>
        <v>91.19</v>
      </c>
      <c r="DC6" s="21">
        <f t="shared" si="11"/>
        <v>84.86</v>
      </c>
      <c r="DD6" s="21">
        <f t="shared" si="11"/>
        <v>84.98</v>
      </c>
      <c r="DE6" s="21">
        <f t="shared" si="11"/>
        <v>84.7</v>
      </c>
      <c r="DF6" s="21">
        <f t="shared" si="11"/>
        <v>84.67</v>
      </c>
      <c r="DG6" s="21">
        <f t="shared" si="11"/>
        <v>84.39</v>
      </c>
      <c r="DH6" s="20" t="str">
        <f>IF(DH7="","",IF(DH7="-","【-】","【"&amp;SUBSTITUTE(TEXT(DH7,"#,##0.00"),"-","△")&amp;"】"))</f>
        <v>【87.30】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0.01</v>
      </c>
      <c r="EK6" s="21">
        <f t="shared" si="14"/>
        <v>0.02</v>
      </c>
      <c r="EL6" s="21">
        <f t="shared" si="14"/>
        <v>0.25</v>
      </c>
      <c r="EM6" s="21">
        <f t="shared" si="14"/>
        <v>0.05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5" s="22" customFormat="1" x14ac:dyDescent="0.15">
      <c r="A7" s="14"/>
      <c r="B7" s="23">
        <v>2022</v>
      </c>
      <c r="C7" s="23">
        <v>163422</v>
      </c>
      <c r="D7" s="23">
        <v>47</v>
      </c>
      <c r="E7" s="23">
        <v>17</v>
      </c>
      <c r="F7" s="23">
        <v>5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20.99</v>
      </c>
      <c r="Q7" s="24">
        <v>85</v>
      </c>
      <c r="R7" s="24">
        <v>3740</v>
      </c>
      <c r="S7" s="24">
        <v>23136</v>
      </c>
      <c r="T7" s="24">
        <v>71.25</v>
      </c>
      <c r="U7" s="24">
        <v>324.72000000000003</v>
      </c>
      <c r="V7" s="24">
        <v>4815</v>
      </c>
      <c r="W7" s="24">
        <v>3.17</v>
      </c>
      <c r="X7" s="24">
        <v>1518.93</v>
      </c>
      <c r="Y7" s="24">
        <v>70.790000000000006</v>
      </c>
      <c r="Z7" s="24">
        <v>71.09</v>
      </c>
      <c r="AA7" s="24">
        <v>81.53</v>
      </c>
      <c r="AB7" s="24">
        <v>72.77</v>
      </c>
      <c r="AC7" s="24">
        <v>65.2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4128.74</v>
      </c>
      <c r="BG7" s="24">
        <v>4014.42</v>
      </c>
      <c r="BH7" s="24">
        <v>3819.23</v>
      </c>
      <c r="BI7" s="24">
        <v>3641.11</v>
      </c>
      <c r="BJ7" s="24">
        <v>3559.65</v>
      </c>
      <c r="BK7" s="24">
        <v>789.46</v>
      </c>
      <c r="BL7" s="24">
        <v>826.83</v>
      </c>
      <c r="BM7" s="24">
        <v>867.83</v>
      </c>
      <c r="BN7" s="24">
        <v>791.76</v>
      </c>
      <c r="BO7" s="24">
        <v>900.82</v>
      </c>
      <c r="BP7" s="24">
        <v>809.19</v>
      </c>
      <c r="BQ7" s="24">
        <v>100</v>
      </c>
      <c r="BR7" s="24">
        <v>100</v>
      </c>
      <c r="BS7" s="24">
        <v>100</v>
      </c>
      <c r="BT7" s="24">
        <v>100</v>
      </c>
      <c r="BU7" s="24">
        <v>100</v>
      </c>
      <c r="BV7" s="24">
        <v>57.77</v>
      </c>
      <c r="BW7" s="24">
        <v>57.31</v>
      </c>
      <c r="BX7" s="24">
        <v>57.08</v>
      </c>
      <c r="BY7" s="24">
        <v>56.26</v>
      </c>
      <c r="BZ7" s="24">
        <v>52.94</v>
      </c>
      <c r="CA7" s="24">
        <v>57.02</v>
      </c>
      <c r="CB7" s="24">
        <v>153.88999999999999</v>
      </c>
      <c r="CC7" s="24">
        <v>156.88</v>
      </c>
      <c r="CD7" s="24">
        <v>155.63999999999999</v>
      </c>
      <c r="CE7" s="24">
        <v>160.63999999999999</v>
      </c>
      <c r="CF7" s="24">
        <v>164.21</v>
      </c>
      <c r="CG7" s="24">
        <v>274.35000000000002</v>
      </c>
      <c r="CH7" s="24">
        <v>273.52</v>
      </c>
      <c r="CI7" s="24">
        <v>274.99</v>
      </c>
      <c r="CJ7" s="24">
        <v>282.08999999999997</v>
      </c>
      <c r="CK7" s="24">
        <v>303.27999999999997</v>
      </c>
      <c r="CL7" s="24">
        <v>273.68</v>
      </c>
      <c r="CM7" s="24">
        <v>71.52</v>
      </c>
      <c r="CN7" s="24">
        <v>61.97</v>
      </c>
      <c r="CO7" s="24" t="s">
        <v>104</v>
      </c>
      <c r="CP7" s="24" t="s">
        <v>104</v>
      </c>
      <c r="CQ7" s="24" t="s">
        <v>104</v>
      </c>
      <c r="CR7" s="24">
        <v>50.68</v>
      </c>
      <c r="CS7" s="24">
        <v>50.14</v>
      </c>
      <c r="CT7" s="24">
        <v>54.83</v>
      </c>
      <c r="CU7" s="24">
        <v>66.53</v>
      </c>
      <c r="CV7" s="24">
        <v>52.35</v>
      </c>
      <c r="CW7" s="24">
        <v>52.55</v>
      </c>
      <c r="CX7" s="24">
        <v>88.93</v>
      </c>
      <c r="CY7" s="24">
        <v>89.99</v>
      </c>
      <c r="CZ7" s="24">
        <v>90.94</v>
      </c>
      <c r="DA7" s="24">
        <v>90.93</v>
      </c>
      <c r="DB7" s="24">
        <v>91.19</v>
      </c>
      <c r="DC7" s="24">
        <v>84.86</v>
      </c>
      <c r="DD7" s="24">
        <v>84.98</v>
      </c>
      <c r="DE7" s="24">
        <v>84.7</v>
      </c>
      <c r="DF7" s="24">
        <v>84.67</v>
      </c>
      <c r="DG7" s="24">
        <v>84.39</v>
      </c>
      <c r="DH7" s="24">
        <v>87.3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0.01</v>
      </c>
      <c r="EK7" s="24">
        <v>0.02</v>
      </c>
      <c r="EL7" s="24">
        <v>0.25</v>
      </c>
      <c r="EM7" s="24">
        <v>0.05</v>
      </c>
      <c r="EN7" s="24">
        <v>0.03</v>
      </c>
      <c r="EO7" s="24">
        <v>0.02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114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</cp:lastModifiedBy>
  <cp:lastPrinted>2024-01-26T02:30:54Z</cp:lastPrinted>
  <dcterms:created xsi:type="dcterms:W3CDTF">2023-12-12T02:53:49Z</dcterms:created>
  <dcterms:modified xsi:type="dcterms:W3CDTF">2024-01-26T02:32:05Z</dcterms:modified>
  <cp:category/>
</cp:coreProperties>
</file>