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I:\★市町村支援課移行データ\財政係\56公営企業会計制度の見直し\R6\R060418 令和６年度公営企業の抜本的な改革の取組状況調査について\06 公表連絡\03 公表ファイル\"/>
    </mc:Choice>
  </mc:AlternateContent>
  <xr:revisionPtr revIDLastSave="0" documentId="13_ncr:1_{86F06622-B7DE-4B3E-B0CA-2484D808F648}"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農業集落排水施設）" sheetId="31" r:id="rId2"/>
    <sheet name="下水道事業（特定地域排水処理施設）" sheetId="32" r:id="rId3"/>
    <sheet name="宅地造成事業（その他造成）" sheetId="33" r:id="rId4"/>
  </sheets>
  <externalReferences>
    <externalReference r:id="rId5"/>
    <externalReference r:id="rId6"/>
    <externalReference r:id="rId7"/>
    <externalReference r:id="rId8"/>
    <externalReference r:id="rId9"/>
    <externalReference r:id="rId10"/>
  </externalReferences>
  <definedNames>
    <definedName name="_xlnm.Print_Area" localSheetId="2">'下水道事業（特定地域排水処理施設）'!$A$1:$BS$54</definedName>
    <definedName name="_xlnm.Print_Area" localSheetId="1">'下水道事業（農業集落排水施設）'!$A$1:$BS$62</definedName>
    <definedName name="_xlnm.Print_Area" localSheetId="0">水道事業!$A$1:$BS$54</definedName>
    <definedName name="_xlnm.Print_Area" localSheetId="3">'宅地造成事業（その他造成）'!$A$1:$BS$54</definedName>
    <definedName name="業種名" localSheetId="2">[1]選択肢!$K$2:$K$19</definedName>
    <definedName name="業種名" localSheetId="1">[1]選択肢!$K$2:$K$19</definedName>
    <definedName name="業種名" localSheetId="0">[1]選択肢!$K$2:$K$19</definedName>
    <definedName name="業種名" localSheetId="3">[1]選択肢!$K$2:$K$19</definedName>
    <definedName name="業種名">[2]選択肢!$K$2:$K$19</definedName>
  </definedNames>
  <calcPr calcId="191029"/>
</workbook>
</file>

<file path=xl/calcChain.xml><?xml version="1.0" encoding="utf-8"?>
<calcChain xmlns="http://schemas.openxmlformats.org/spreadsheetml/2006/main">
  <c r="D35" i="33" l="1"/>
  <c r="BB24" i="33"/>
  <c r="AT24" i="33"/>
  <c r="AM24" i="33"/>
  <c r="AF24" i="33"/>
  <c r="Y24" i="33"/>
  <c r="R24" i="33"/>
  <c r="K24" i="33"/>
  <c r="D24" i="33"/>
  <c r="D35" i="32" l="1"/>
  <c r="BB24" i="32"/>
  <c r="AT24" i="32"/>
  <c r="AM24" i="32"/>
  <c r="AF24" i="32"/>
  <c r="Y24" i="32"/>
  <c r="R24" i="32"/>
  <c r="K24" i="32"/>
  <c r="D24" i="32"/>
  <c r="AM57" i="31" l="1"/>
  <c r="U57" i="31"/>
  <c r="N57" i="31"/>
  <c r="AM50" i="31"/>
  <c r="U50" i="31"/>
  <c r="AM47" i="31"/>
  <c r="AM46" i="31"/>
  <c r="AM45" i="31"/>
  <c r="AM44" i="31"/>
  <c r="N44" i="31"/>
  <c r="AM43" i="31"/>
  <c r="AM42" i="31"/>
  <c r="BN39" i="31"/>
  <c r="BJ39" i="31"/>
  <c r="BF39" i="31"/>
  <c r="AU38" i="31"/>
  <c r="AM38" i="31"/>
  <c r="BF36" i="31"/>
  <c r="U36" i="31"/>
  <c r="N36" i="31"/>
  <c r="BB24" i="31"/>
  <c r="AT24" i="31"/>
  <c r="AM24" i="31"/>
  <c r="AF24" i="31"/>
  <c r="Y24" i="31"/>
  <c r="R24" i="31"/>
  <c r="K24" i="31"/>
  <c r="D24" i="31"/>
  <c r="D35" i="26" l="1"/>
  <c r="BB24" i="26"/>
  <c r="AT24" i="26"/>
  <c r="AM24" i="26"/>
  <c r="AF24" i="26"/>
  <c r="Y24" i="26"/>
  <c r="R24" i="26"/>
  <c r="K24" i="26"/>
  <c r="D24" i="26"/>
</calcChain>
</file>

<file path=xl/sharedStrings.xml><?xml version="1.0" encoding="utf-8"?>
<sst xmlns="http://schemas.openxmlformats.org/spreadsheetml/2006/main" count="94" uniqueCount="44">
  <si>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</si>
  <si>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</si>
  <si>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</si>
  <si>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</si>
  <si>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</si>
  <si>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</si>
  <si>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</si>
  <si>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</si>
  <si>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</si>
  <si>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</si>
  <si>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</si>
  <si>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</si>
  <si>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</si>
  <si>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</si>
  <si>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</si>
  <si>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</si>
  <si>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</si>
  <si>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</si>
  <si>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</si>
  <si>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</si>
  <si>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</si>
  <si>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</si>
  <si>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</si>
  <si>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</si>
  <si>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</si>
  <si>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</si>
  <si>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</si>
  <si>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</si>
  <si>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</si>
  <si>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</si>
  <si>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</si>
  <si>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</si>
  <si>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</si>
  <si>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</si>
  <si>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</si>
  <si>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</si>
  <si>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</si>
  <si>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立山町</t>
    <rPh sb="0" eb="3">
      <t>タテヤママチ</t>
    </rPh>
    <phoneticPr fontId="2"/>
  </si>
  <si>
    <t>水道事業</t>
    <rPh sb="0" eb="2">
      <t>スイドウ</t>
    </rPh>
    <rPh sb="2" eb="4">
      <t>ジギョウ</t>
    </rPh>
    <phoneticPr fontId="2"/>
  </si>
  <si>
    <t>下水道事業</t>
    <rPh sb="0" eb="5">
      <t>ゲスイドウジギョウ</t>
    </rPh>
    <phoneticPr fontId="2"/>
  </si>
  <si>
    <t>農業集落排水施設</t>
    <rPh sb="0" eb="2">
      <t>ノウギョウ</t>
    </rPh>
    <rPh sb="2" eb="4">
      <t>シュウラク</t>
    </rPh>
    <rPh sb="4" eb="6">
      <t>ハイスイ</t>
    </rPh>
    <rPh sb="6" eb="8">
      <t>シセツ</t>
    </rPh>
    <phoneticPr fontId="2"/>
  </si>
  <si>
    <t>特定地域排水処理施設</t>
    <rPh sb="0" eb="2">
      <t>トクテイ</t>
    </rPh>
    <rPh sb="2" eb="4">
      <t>チイキ</t>
    </rPh>
    <rPh sb="4" eb="6">
      <t>ハイスイ</t>
    </rPh>
    <rPh sb="6" eb="8">
      <t>ショリ</t>
    </rPh>
    <rPh sb="8" eb="10">
      <t>シセツ</t>
    </rPh>
    <phoneticPr fontId="2"/>
  </si>
  <si>
    <t>宅地造成事業</t>
    <rPh sb="0" eb="6">
      <t>タクチゾウセイジギョウ</t>
    </rPh>
    <phoneticPr fontId="2"/>
  </si>
  <si>
    <t>その他造成</t>
    <rPh sb="2" eb="3">
      <t>タ</t>
    </rPh>
    <rPh sb="3" eb="5">
      <t>ゾウセイ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</si>
</sst>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13006\AppData\Local\Temp\7244373a-40a3-4529-831e-ed90be5d92c8_&#12304;Zip&#12450;&#12540;&#12459;&#12452;&#12502;&#12305;20240425094730_&#22320;&#26041;&#20844;&#21942;&#20225;&#26989;&#12398;&#25244;&#26412;&#30340;&#12394;&#25913;&#38761;&#31561;&#12398;&#21462;&#32068;&#29366;&#27841;&#29031;&#20250;(&#22238;&#31572;).zip.2c8\files\03%20&#35519;&#26619;&#31080;&#65288;R6&#25244;&#26412;&#25913;&#38761;&#35519;&#26619;&#65289;(&#31435;&#23665;&#30010;&#27700;&#3694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0213006\AppData\Local\Temp\c000e585-83f5-47c0-a195-21025c877980_&#12304;Zip&#12450;&#12540;&#12459;&#12452;&#12502;&#12305;20240430090358_Re%20%20&#12304;517&#12294;&#12305;&#22320;&#26041;&#20844;&#21942;&#20225;&#26989;&#12398;&#25244;&#26412;&#30340;&#12394;&#25913;&#38761;&#31561;&#12398;&#21462;&#32068;&#29366;&#27841;&#35519;&#26619;&#65288;&#29031;&#20250;&#65289;.zip.980\files\&#12304;&#36786;&#38598;&#12305;03%20&#35519;&#26619;&#31080;&#65288;R6&#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213006\AppData\Local\Temp\79d5e906-5ed8-4b4c-93dd-cee6c1a5ee22_&#12304;Zip&#12450;&#12540;&#12459;&#12452;&#12502;&#12305;20240430090358_Re%20%20&#12304;517&#12294;&#12305;&#22320;&#26041;&#20844;&#21942;&#20225;&#26989;&#12398;&#25244;&#26412;&#30340;&#12394;&#25913;&#38761;&#31561;&#12398;&#21462;&#32068;&#29366;&#27841;&#35519;&#26619;&#65288;&#29031;&#20250;&#65289;.zip.e22\files\&#12304;&#27972;&#21270;&#27133;&#12305;03%20&#35519;&#26619;&#31080;&#65288;R6&#25244;&#26412;&#25913;&#38761;&#35519;&#26619;&#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0213006\AppData\Local\Temp\2665e80b-efaa-4a1f-bda3-f5ca6e9002c2_&#12304;Zip&#12450;&#12540;&#12459;&#12452;&#12502;&#12305;20240426082743_Re%20%20&#12304;517&#12294;&#12305;&#22320;&#26041;&#20844;&#21942;&#20225;&#26989;&#12398;&#25244;&#26412;&#30340;&#12394;&#25913;&#38761;&#31561;&#12398;&#21462;&#32068;&#29366;&#27841;&#35519;&#26619;&#65288;&#29031;&#20250;&#65289;.zip.2c2\files\03%20&#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立山町</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老朽管更新事業を推進していくため、令和２年度より段階的に水道料金の増額改定し、収入が一時的に増加しているが、現行の経営体制・手法を継続しつつも、昨今及び今後の右肩下がりの人口減少により水道料金収入の減少は避けられない。また、上水道管理施設老朽化に伴う設備更新などによる高額な修繕費なども見込まれており、人口減少等を考慮した施設の適正な規模及び配置の検討や近隣自治体との広域化を模索すべきと考える。</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立山町</v>
          </cell>
        </row>
        <row r="49">
          <cell r="R49" t="str">
            <v>●</v>
          </cell>
          <cell r="AD49" t="str">
            <v>●</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 xml:space="preserve"> </v>
          </cell>
        </row>
        <row r="73">
          <cell r="G73" t="str">
            <v xml:space="preserve"> </v>
          </cell>
        </row>
        <row r="74">
          <cell r="G74" t="str">
            <v xml:space="preserve"> </v>
          </cell>
        </row>
        <row r="79">
          <cell r="O79" t="str">
            <v xml:space="preserve"> </v>
          </cell>
          <cell r="AG79" t="str">
            <v xml:space="preserve"> </v>
          </cell>
        </row>
        <row r="80">
          <cell r="O80" t="str">
            <v xml:space="preserve"> </v>
          </cell>
          <cell r="AG80" t="str">
            <v xml:space="preserve"> </v>
          </cell>
        </row>
        <row r="81">
          <cell r="O81" t="str">
            <v xml:space="preserve"> </v>
          </cell>
        </row>
        <row r="82">
          <cell r="O82" t="str">
            <v xml:space="preserve"> </v>
          </cell>
        </row>
        <row r="104">
          <cell r="G104" t="str">
            <v xml:space="preserve"> </v>
          </cell>
        </row>
        <row r="105">
          <cell r="G105" t="str">
            <v xml:space="preserve"> </v>
          </cell>
          <cell r="V105" t="str">
            <v xml:space="preserve"> </v>
          </cell>
        </row>
        <row r="106">
          <cell r="V106" t="str">
            <v xml:space="preserve"> </v>
          </cell>
        </row>
        <row r="110">
          <cell r="O110" t="str">
            <v xml:space="preserve"> </v>
          </cell>
          <cell r="AG110" t="str">
            <v xml:space="preserve"> </v>
          </cell>
        </row>
        <row r="111">
          <cell r="O111" t="str">
            <v xml:space="preserve"> </v>
          </cell>
          <cell r="AG111" t="str">
            <v xml:space="preserve"> </v>
          </cell>
        </row>
        <row r="112">
          <cell r="O112" t="str">
            <v xml:space="preserve"> </v>
          </cell>
        </row>
        <row r="113">
          <cell r="O113" t="str">
            <v xml:space="preserve"> </v>
          </cell>
        </row>
        <row r="129">
          <cell r="B129" t="str">
            <v>富山県汚水処理広域化・共同化検討会に参加したことがきっかけであり、農業集落排水の処理施設で処理を行っている汚水を、中新川広域行政事務組合の処理施設で処理を行う。それにより、農業集落の処理施設の廃止を行う。</v>
          </cell>
        </row>
        <row r="134">
          <cell r="B134" t="str">
            <v>中新川広域行政事務組合が管理している下水道管までの布設費用及びルートの選定。</v>
          </cell>
        </row>
      </sheetData>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立山町</v>
          </cell>
        </row>
        <row r="49">
          <cell r="R49" t="str">
            <v xml:space="preserve"> </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平成３０年度より浄化槽設置管理事業を開始したため、経営体制については現行の体制を維持したまま事業を継続し、今後は維持管理費の増加が見込まれることから使用料の増額改定を予定しており、令和6年度からの地方公営企業法に基づく財務規定の適用に向け、取り組んでいく。</v>
          </cell>
        </row>
      </sheetData>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立山町</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第10次町総合計画における町の施策の１つとして、地域特性に合わせた多様な業種・規模の企業誘致を進め、地域経済の活性化及び雇用の場の確保に努めることとしており、その実現のためには地方公営企業の経営が適している。販売用土地については、企業と立山町との間で協定を締結した上で造成を行うオーダーメイド方式としているため、確実に売却できる見込となっている。また、造成費の財源とした地方債は当売却収入をもって一括償還しており、将来世代に負担を残さない健全な経営に努めている。</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0" zoomScaleNormal="55" zoomScaleSheetLayoutView="50" workbookViewId="0">
      <selection activeCell="CE15" sqref="CE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21</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22</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37</v>
      </c>
      <c r="D11" s="83"/>
      <c r="E11" s="83"/>
      <c r="F11" s="83"/>
      <c r="G11" s="83"/>
      <c r="H11" s="83"/>
      <c r="I11" s="83"/>
      <c r="J11" s="83"/>
      <c r="K11" s="83"/>
      <c r="L11" s="83"/>
      <c r="M11" s="83"/>
      <c r="N11" s="83"/>
      <c r="O11" s="83"/>
      <c r="P11" s="83"/>
      <c r="Q11" s="83"/>
      <c r="R11" s="83"/>
      <c r="S11" s="83"/>
      <c r="T11" s="83"/>
      <c r="U11" s="84" t="s">
        <v>38</v>
      </c>
      <c r="V11" s="85"/>
      <c r="W11" s="85"/>
      <c r="X11" s="85"/>
      <c r="Y11" s="85"/>
      <c r="Z11" s="85"/>
      <c r="AA11" s="85"/>
      <c r="AB11" s="85"/>
      <c r="AC11" s="85"/>
      <c r="AD11" s="85"/>
      <c r="AE11" s="85"/>
      <c r="AF11" s="86"/>
      <c r="AG11" s="86"/>
      <c r="AH11" s="86"/>
      <c r="AI11" s="86"/>
      <c r="AJ11" s="86"/>
      <c r="AK11" s="86"/>
      <c r="AL11" s="86"/>
      <c r="AM11" s="86"/>
      <c r="AN11" s="87"/>
      <c r="AO11" s="97"/>
      <c r="AP11" s="86"/>
      <c r="AQ11" s="86"/>
      <c r="AR11" s="86"/>
      <c r="AS11" s="86"/>
      <c r="AT11" s="86"/>
      <c r="AU11" s="86"/>
      <c r="AV11" s="86"/>
      <c r="AW11" s="86"/>
      <c r="AX11" s="86"/>
      <c r="AY11" s="86"/>
      <c r="AZ11" s="86"/>
      <c r="BA11" s="86"/>
      <c r="BB11" s="86"/>
      <c r="BC11" s="86"/>
      <c r="BD11" s="86"/>
      <c r="BE11" s="86"/>
      <c r="BF11" s="87"/>
      <c r="BG11" s="82"/>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3"/>
      <c r="BB18" s="63"/>
      <c r="BC18" s="63"/>
      <c r="BD18" s="63"/>
      <c r="BE18" s="63"/>
      <c r="BF18" s="63"/>
      <c r="BG18" s="63"/>
      <c r="BH18" s="63"/>
      <c r="BI18" s="63"/>
      <c r="BJ18" s="63"/>
      <c r="BK18" s="63"/>
      <c r="BL18" s="64"/>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3"/>
      <c r="BB19" s="63"/>
      <c r="BC19" s="63"/>
      <c r="BD19" s="63"/>
      <c r="BE19" s="63"/>
      <c r="BF19" s="63"/>
      <c r="BG19" s="63"/>
      <c r="BH19" s="63"/>
      <c r="BI19" s="63"/>
      <c r="BJ19" s="63"/>
      <c r="BK19" s="63"/>
      <c r="BL19" s="64"/>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4"/>
      <c r="BS20" s="35"/>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4"/>
      <c r="BS21" s="35"/>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6"/>
      <c r="BB22" s="129"/>
      <c r="BC22" s="130"/>
      <c r="BD22" s="130"/>
      <c r="BE22" s="130"/>
      <c r="BF22" s="130"/>
      <c r="BG22" s="130"/>
      <c r="BH22" s="130"/>
      <c r="BI22" s="130"/>
      <c r="BJ22" s="131"/>
      <c r="BK22" s="132"/>
      <c r="BL22" s="64"/>
      <c r="BS22" s="35"/>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30</v>
      </c>
      <c r="AG23" s="137"/>
      <c r="AH23" s="137"/>
      <c r="AI23" s="137"/>
      <c r="AJ23" s="137"/>
      <c r="AK23" s="137"/>
      <c r="AL23" s="138"/>
      <c r="AM23" s="139" t="s">
        <v>31</v>
      </c>
      <c r="AN23" s="137"/>
      <c r="AO23" s="137"/>
      <c r="AP23" s="137"/>
      <c r="AQ23" s="137"/>
      <c r="AR23" s="137"/>
      <c r="AS23" s="138"/>
      <c r="AT23" s="139" t="s">
        <v>32</v>
      </c>
      <c r="AU23" s="137"/>
      <c r="AV23" s="137"/>
      <c r="AW23" s="137"/>
      <c r="AX23" s="137"/>
      <c r="AY23" s="137"/>
      <c r="AZ23" s="138"/>
      <c r="BA23" s="36"/>
      <c r="BB23" s="133"/>
      <c r="BC23" s="134"/>
      <c r="BD23" s="134"/>
      <c r="BE23" s="134"/>
      <c r="BF23" s="134"/>
      <c r="BG23" s="134"/>
      <c r="BH23" s="134"/>
      <c r="BI23" s="134"/>
      <c r="BJ23" s="135"/>
      <c r="BK23" s="136"/>
      <c r="BL23" s="64"/>
      <c r="BS23" s="35"/>
    </row>
    <row r="24" spans="1:144" ht="15.6" customHeight="1">
      <c r="A24" s="2"/>
      <c r="B24" s="2"/>
      <c r="C24" s="19"/>
      <c r="D24" s="140" t="str">
        <f>IF([3]回答表!R49="●","●","")</f>
        <v/>
      </c>
      <c r="E24" s="141"/>
      <c r="F24" s="141"/>
      <c r="G24" s="141"/>
      <c r="H24" s="141"/>
      <c r="I24" s="141"/>
      <c r="J24" s="142"/>
      <c r="K24" s="140" t="str">
        <f>IF([3]回答表!R50="●","●","")</f>
        <v/>
      </c>
      <c r="L24" s="141"/>
      <c r="M24" s="141"/>
      <c r="N24" s="141"/>
      <c r="O24" s="141"/>
      <c r="P24" s="141"/>
      <c r="Q24" s="142"/>
      <c r="R24" s="140" t="str">
        <f>IF([3]回答表!R51="●","●","")</f>
        <v/>
      </c>
      <c r="S24" s="141"/>
      <c r="T24" s="141"/>
      <c r="U24" s="141"/>
      <c r="V24" s="141"/>
      <c r="W24" s="141"/>
      <c r="X24" s="142"/>
      <c r="Y24" s="140" t="str">
        <f>IF([3]回答表!R52="●","●","")</f>
        <v/>
      </c>
      <c r="Z24" s="141"/>
      <c r="AA24" s="141"/>
      <c r="AB24" s="141"/>
      <c r="AC24" s="141"/>
      <c r="AD24" s="141"/>
      <c r="AE24" s="142"/>
      <c r="AF24" s="146" t="str">
        <f>IF([3]回答表!R53="●","●","")</f>
        <v/>
      </c>
      <c r="AG24" s="147"/>
      <c r="AH24" s="147"/>
      <c r="AI24" s="147"/>
      <c r="AJ24" s="147"/>
      <c r="AK24" s="147"/>
      <c r="AL24" s="148"/>
      <c r="AM24" s="146" t="str">
        <f>IF([3]回答表!R54="●","●","")</f>
        <v/>
      </c>
      <c r="AN24" s="147"/>
      <c r="AO24" s="147"/>
      <c r="AP24" s="147"/>
      <c r="AQ24" s="147"/>
      <c r="AR24" s="147"/>
      <c r="AS24" s="148"/>
      <c r="AT24" s="146" t="str">
        <f>IF([3]回答表!R55="●","●","")</f>
        <v/>
      </c>
      <c r="AU24" s="147"/>
      <c r="AV24" s="147"/>
      <c r="AW24" s="147"/>
      <c r="AX24" s="147"/>
      <c r="AY24" s="147"/>
      <c r="AZ24" s="148"/>
      <c r="BA24" s="36"/>
      <c r="BB24" s="146" t="str">
        <f>IF([3]回答表!R56="●","●","")</f>
        <v>●</v>
      </c>
      <c r="BC24" s="147"/>
      <c r="BD24" s="147"/>
      <c r="BE24" s="147"/>
      <c r="BF24" s="147"/>
      <c r="BG24" s="147"/>
      <c r="BH24" s="147"/>
      <c r="BI24" s="147"/>
      <c r="BJ24" s="127"/>
      <c r="BK24" s="128"/>
      <c r="BL24" s="64"/>
      <c r="BS24" s="35"/>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31"/>
      <c r="BK25" s="132"/>
      <c r="BL25" s="64"/>
      <c r="BS25" s="35"/>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35"/>
      <c r="BK26" s="136"/>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149" t="s">
        <v>24</v>
      </c>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150" t="str">
        <f>IF([3]回答表!R56="●",[3]回答表!B651,"")</f>
        <v>老朽管更新事業を推進していくため、令和２年度より段階的に水道料金の増額改定し、収入が一時的に増加しているが、現行の経営体制・手法を継続しつつも、昨今及び今後の右肩下がりの人口減少により水道料金収入の減少は避けられない。また、上水道管理施設老朽化に伴う設備更新などによる高額な修繕費なども見込まれており、人口減少等を考慮した施設の適正な規模及び配置の検討や近隣自治体との広域化を模索すべきと考える。</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2"/>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153"/>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5"/>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153"/>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5"/>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5"/>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153"/>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5"/>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153"/>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5"/>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5"/>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153"/>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5"/>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153"/>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5"/>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153"/>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5"/>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5"/>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153"/>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5"/>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153"/>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5"/>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153"/>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5"/>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153"/>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5"/>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153"/>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5"/>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153"/>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153"/>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81"/>
  <sheetViews>
    <sheetView showZeros="0" view="pageBreakPreview" zoomScale="50" zoomScaleNormal="55" zoomScaleSheetLayoutView="50" workbookViewId="0">
      <selection activeCell="CD14" sqref="CD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21</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22</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37</v>
      </c>
      <c r="D11" s="83"/>
      <c r="E11" s="83"/>
      <c r="F11" s="83"/>
      <c r="G11" s="83"/>
      <c r="H11" s="83"/>
      <c r="I11" s="83"/>
      <c r="J11" s="83"/>
      <c r="K11" s="83"/>
      <c r="L11" s="83"/>
      <c r="M11" s="83"/>
      <c r="N11" s="83"/>
      <c r="O11" s="83"/>
      <c r="P11" s="83"/>
      <c r="Q11" s="83"/>
      <c r="R11" s="83"/>
      <c r="S11" s="83"/>
      <c r="T11" s="83"/>
      <c r="U11" s="84" t="s">
        <v>39</v>
      </c>
      <c r="V11" s="85"/>
      <c r="W11" s="85"/>
      <c r="X11" s="85"/>
      <c r="Y11" s="85"/>
      <c r="Z11" s="85"/>
      <c r="AA11" s="85"/>
      <c r="AB11" s="85"/>
      <c r="AC11" s="85"/>
      <c r="AD11" s="85"/>
      <c r="AE11" s="85"/>
      <c r="AF11" s="86"/>
      <c r="AG11" s="86"/>
      <c r="AH11" s="86"/>
      <c r="AI11" s="86"/>
      <c r="AJ11" s="86"/>
      <c r="AK11" s="86"/>
      <c r="AL11" s="86"/>
      <c r="AM11" s="86"/>
      <c r="AN11" s="87"/>
      <c r="AO11" s="97" t="s">
        <v>40</v>
      </c>
      <c r="AP11" s="86"/>
      <c r="AQ11" s="86"/>
      <c r="AR11" s="86"/>
      <c r="AS11" s="86"/>
      <c r="AT11" s="86"/>
      <c r="AU11" s="86"/>
      <c r="AV11" s="86"/>
      <c r="AW11" s="86"/>
      <c r="AX11" s="86"/>
      <c r="AY11" s="86"/>
      <c r="AZ11" s="86"/>
      <c r="BA11" s="86"/>
      <c r="BB11" s="86"/>
      <c r="BC11" s="86"/>
      <c r="BD11" s="86"/>
      <c r="BE11" s="86"/>
      <c r="BF11" s="87"/>
      <c r="BG11" s="82"/>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1" t="s">
        <v>23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3"/>
      <c r="BB18" s="63"/>
      <c r="BC18" s="63"/>
      <c r="BD18" s="63"/>
      <c r="BE18" s="63"/>
      <c r="BF18" s="63"/>
      <c r="BG18" s="63"/>
      <c r="BH18" s="63"/>
      <c r="BI18" s="63"/>
      <c r="BJ18" s="63"/>
      <c r="BK18" s="63"/>
      <c r="BL18" s="64"/>
      <c r="BS18" s="18"/>
    </row>
    <row r="19" spans="1:8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3"/>
      <c r="BB19" s="63"/>
      <c r="BC19" s="63"/>
      <c r="BD19" s="63"/>
      <c r="BE19" s="63"/>
      <c r="BF19" s="63"/>
      <c r="BG19" s="63"/>
      <c r="BH19" s="63"/>
      <c r="BI19" s="63"/>
      <c r="BJ19" s="63"/>
      <c r="BK19" s="63"/>
      <c r="BL19" s="64"/>
      <c r="BS19" s="18"/>
    </row>
    <row r="20" spans="1:8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4"/>
      <c r="BS20" s="35"/>
    </row>
    <row r="21" spans="1:8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4"/>
      <c r="BS21" s="35"/>
    </row>
    <row r="22" spans="1:8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6"/>
      <c r="BB22" s="129"/>
      <c r="BC22" s="130"/>
      <c r="BD22" s="130"/>
      <c r="BE22" s="130"/>
      <c r="BF22" s="130"/>
      <c r="BG22" s="130"/>
      <c r="BH22" s="130"/>
      <c r="BI22" s="130"/>
      <c r="BJ22" s="131"/>
      <c r="BK22" s="132"/>
      <c r="BL22" s="64"/>
      <c r="BS22" s="35"/>
    </row>
    <row r="23" spans="1:8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30</v>
      </c>
      <c r="AG23" s="137"/>
      <c r="AH23" s="137"/>
      <c r="AI23" s="137"/>
      <c r="AJ23" s="137"/>
      <c r="AK23" s="137"/>
      <c r="AL23" s="138"/>
      <c r="AM23" s="139" t="s">
        <v>31</v>
      </c>
      <c r="AN23" s="137"/>
      <c r="AO23" s="137"/>
      <c r="AP23" s="137"/>
      <c r="AQ23" s="137"/>
      <c r="AR23" s="137"/>
      <c r="AS23" s="138"/>
      <c r="AT23" s="139" t="s">
        <v>32</v>
      </c>
      <c r="AU23" s="137"/>
      <c r="AV23" s="137"/>
      <c r="AW23" s="137"/>
      <c r="AX23" s="137"/>
      <c r="AY23" s="137"/>
      <c r="AZ23" s="138"/>
      <c r="BA23" s="36"/>
      <c r="BB23" s="133"/>
      <c r="BC23" s="134"/>
      <c r="BD23" s="134"/>
      <c r="BE23" s="134"/>
      <c r="BF23" s="134"/>
      <c r="BG23" s="134"/>
      <c r="BH23" s="134"/>
      <c r="BI23" s="134"/>
      <c r="BJ23" s="135"/>
      <c r="BK23" s="136"/>
      <c r="BL23" s="64"/>
      <c r="BS23" s="35"/>
    </row>
    <row r="24" spans="1:84" ht="15.6" customHeight="1">
      <c r="A24" s="2"/>
      <c r="B24" s="2"/>
      <c r="C24" s="19"/>
      <c r="D24" s="140" t="str">
        <f>IF([4]回答表!R49="●","●","")</f>
        <v>●</v>
      </c>
      <c r="E24" s="141"/>
      <c r="F24" s="141"/>
      <c r="G24" s="141"/>
      <c r="H24" s="141"/>
      <c r="I24" s="141"/>
      <c r="J24" s="142"/>
      <c r="K24" s="140" t="str">
        <f>IF([4]回答表!R50="●","●","")</f>
        <v/>
      </c>
      <c r="L24" s="141"/>
      <c r="M24" s="141"/>
      <c r="N24" s="141"/>
      <c r="O24" s="141"/>
      <c r="P24" s="141"/>
      <c r="Q24" s="142"/>
      <c r="R24" s="140" t="str">
        <f>IF([4]回答表!R51="●","●","")</f>
        <v/>
      </c>
      <c r="S24" s="141"/>
      <c r="T24" s="141"/>
      <c r="U24" s="141"/>
      <c r="V24" s="141"/>
      <c r="W24" s="141"/>
      <c r="X24" s="142"/>
      <c r="Y24" s="140" t="str">
        <f>IF([4]回答表!R52="●","●","")</f>
        <v/>
      </c>
      <c r="Z24" s="141"/>
      <c r="AA24" s="141"/>
      <c r="AB24" s="141"/>
      <c r="AC24" s="141"/>
      <c r="AD24" s="141"/>
      <c r="AE24" s="142"/>
      <c r="AF24" s="146" t="str">
        <f>IF([4]回答表!R53="●","●","")</f>
        <v/>
      </c>
      <c r="AG24" s="147"/>
      <c r="AH24" s="147"/>
      <c r="AI24" s="147"/>
      <c r="AJ24" s="147"/>
      <c r="AK24" s="147"/>
      <c r="AL24" s="148"/>
      <c r="AM24" s="146" t="str">
        <f>IF([4]回答表!R54="●","●","")</f>
        <v/>
      </c>
      <c r="AN24" s="147"/>
      <c r="AO24" s="147"/>
      <c r="AP24" s="147"/>
      <c r="AQ24" s="147"/>
      <c r="AR24" s="147"/>
      <c r="AS24" s="148"/>
      <c r="AT24" s="146" t="str">
        <f>IF([4]回答表!R55="●","●","")</f>
        <v/>
      </c>
      <c r="AU24" s="147"/>
      <c r="AV24" s="147"/>
      <c r="AW24" s="147"/>
      <c r="AX24" s="147"/>
      <c r="AY24" s="147"/>
      <c r="AZ24" s="148"/>
      <c r="BA24" s="36"/>
      <c r="BB24" s="146" t="str">
        <f>IF([4]回答表!R56="●","●","")</f>
        <v/>
      </c>
      <c r="BC24" s="147"/>
      <c r="BD24" s="147"/>
      <c r="BE24" s="147"/>
      <c r="BF24" s="147"/>
      <c r="BG24" s="147"/>
      <c r="BH24" s="147"/>
      <c r="BI24" s="147"/>
      <c r="BJ24" s="127"/>
      <c r="BK24" s="128"/>
      <c r="BL24" s="64"/>
      <c r="BS24" s="35"/>
    </row>
    <row r="25" spans="1:8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31"/>
      <c r="BK25" s="132"/>
      <c r="BL25" s="64"/>
      <c r="BS25" s="35"/>
    </row>
    <row r="26" spans="1:8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35"/>
      <c r="BK26" s="136"/>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9"/>
      <c r="AS31" s="159"/>
      <c r="AT31" s="159"/>
      <c r="AU31" s="159"/>
      <c r="AV31" s="159"/>
      <c r="AW31" s="159"/>
      <c r="AX31" s="159"/>
      <c r="AY31" s="159"/>
      <c r="AZ31" s="159"/>
      <c r="BA31" s="159"/>
      <c r="BB31" s="159"/>
      <c r="BC31" s="44"/>
      <c r="BD31" s="45"/>
      <c r="BE31" s="45"/>
      <c r="BF31" s="45"/>
      <c r="BG31" s="45"/>
      <c r="BH31" s="45"/>
      <c r="BI31" s="45"/>
      <c r="BJ31" s="45"/>
      <c r="BK31" s="45"/>
      <c r="BL31" s="45"/>
      <c r="BM31" s="45"/>
      <c r="BN31" s="45"/>
      <c r="BO31" s="45"/>
      <c r="BP31" s="45"/>
      <c r="BQ31" s="45"/>
      <c r="BR31" s="46"/>
      <c r="BS31" s="40"/>
      <c r="CF31" s="67"/>
    </row>
    <row r="32" spans="1:84" ht="15.6" customHeight="1">
      <c r="A32" s="2"/>
      <c r="B32" s="2"/>
      <c r="C32" s="47"/>
      <c r="D32" s="160" t="s">
        <v>4</v>
      </c>
      <c r="E32" s="161"/>
      <c r="F32" s="161"/>
      <c r="G32" s="161"/>
      <c r="H32" s="161"/>
      <c r="I32" s="161"/>
      <c r="J32" s="161"/>
      <c r="K32" s="161"/>
      <c r="L32" s="161"/>
      <c r="M32" s="161"/>
      <c r="N32" s="161"/>
      <c r="O32" s="161"/>
      <c r="P32" s="161"/>
      <c r="Q32" s="162"/>
      <c r="R32" s="166" t="s">
        <v>2</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9"/>
      <c r="AS34" s="79"/>
      <c r="AT34" s="79"/>
      <c r="AU34" s="79"/>
      <c r="AV34" s="79"/>
      <c r="AW34" s="79"/>
      <c r="AX34" s="79"/>
      <c r="AY34" s="79"/>
      <c r="AZ34" s="79"/>
      <c r="BA34" s="79"/>
      <c r="BB34" s="79"/>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66" t="s">
        <v>7</v>
      </c>
      <c r="E36" s="167"/>
      <c r="F36" s="167"/>
      <c r="G36" s="167"/>
      <c r="H36" s="167"/>
      <c r="I36" s="167"/>
      <c r="J36" s="167"/>
      <c r="K36" s="167"/>
      <c r="L36" s="167"/>
      <c r="M36" s="168"/>
      <c r="N36" s="175" t="str">
        <f>IF([4]回答表!X49="●","●","")</f>
        <v/>
      </c>
      <c r="O36" s="176"/>
      <c r="P36" s="176"/>
      <c r="Q36" s="177"/>
      <c r="R36" s="23"/>
      <c r="S36" s="23"/>
      <c r="T36" s="23"/>
      <c r="U36" s="184" t="str">
        <f>IF([4]回答表!X49="●",[4]回答表!B67,IF([4]回答表!AA49="●",[4]回答表!B98,""))</f>
        <v/>
      </c>
      <c r="V36" s="185"/>
      <c r="W36" s="185"/>
      <c r="X36" s="185"/>
      <c r="Y36" s="185"/>
      <c r="Z36" s="185"/>
      <c r="AA36" s="185"/>
      <c r="AB36" s="185"/>
      <c r="AC36" s="185"/>
      <c r="AD36" s="185"/>
      <c r="AE36" s="185"/>
      <c r="AF36" s="185"/>
      <c r="AG36" s="185"/>
      <c r="AH36" s="185"/>
      <c r="AI36" s="185"/>
      <c r="AJ36" s="186"/>
      <c r="AK36" s="54"/>
      <c r="AL36" s="54"/>
      <c r="AM36" s="193" t="s">
        <v>19</v>
      </c>
      <c r="AN36" s="193"/>
      <c r="AO36" s="193"/>
      <c r="AP36" s="193"/>
      <c r="AQ36" s="193"/>
      <c r="AR36" s="193"/>
      <c r="AS36" s="193"/>
      <c r="AT36" s="193"/>
      <c r="AU36" s="193" t="s">
        <v>20</v>
      </c>
      <c r="AV36" s="193"/>
      <c r="AW36" s="193"/>
      <c r="AX36" s="193"/>
      <c r="AY36" s="193"/>
      <c r="AZ36" s="193"/>
      <c r="BA36" s="193"/>
      <c r="BB36" s="193"/>
      <c r="BC36" s="51"/>
      <c r="BD36" s="21"/>
      <c r="BE36" s="21"/>
      <c r="BF36" s="194" t="str">
        <f>IF([4]回答表!X49="●",[4]回答表!S73,IF([4]回答表!AA49="●",[4]回答表!S104,""))</f>
        <v/>
      </c>
      <c r="BG36" s="195"/>
      <c r="BH36" s="195"/>
      <c r="BI36" s="195"/>
      <c r="BJ36" s="194"/>
      <c r="BK36" s="195"/>
      <c r="BL36" s="195"/>
      <c r="BM36" s="195"/>
      <c r="BN36" s="194"/>
      <c r="BO36" s="195"/>
      <c r="BP36" s="195"/>
      <c r="BQ36" s="198"/>
      <c r="BR36" s="50"/>
      <c r="BS36" s="40"/>
    </row>
    <row r="37" spans="1:71" ht="15.6" customHeight="1">
      <c r="A37" s="53"/>
      <c r="B37" s="53"/>
      <c r="C37" s="47"/>
      <c r="D37" s="172"/>
      <c r="E37" s="173"/>
      <c r="F37" s="173"/>
      <c r="G37" s="173"/>
      <c r="H37" s="173"/>
      <c r="I37" s="173"/>
      <c r="J37" s="173"/>
      <c r="K37" s="173"/>
      <c r="L37" s="173"/>
      <c r="M37" s="174"/>
      <c r="N37" s="178"/>
      <c r="O37" s="179"/>
      <c r="P37" s="179"/>
      <c r="Q37" s="180"/>
      <c r="R37" s="23"/>
      <c r="S37" s="23"/>
      <c r="T37" s="23"/>
      <c r="U37" s="187"/>
      <c r="V37" s="188"/>
      <c r="W37" s="188"/>
      <c r="X37" s="188"/>
      <c r="Y37" s="188"/>
      <c r="Z37" s="188"/>
      <c r="AA37" s="188"/>
      <c r="AB37" s="188"/>
      <c r="AC37" s="188"/>
      <c r="AD37" s="188"/>
      <c r="AE37" s="188"/>
      <c r="AF37" s="188"/>
      <c r="AG37" s="188"/>
      <c r="AH37" s="188"/>
      <c r="AI37" s="188"/>
      <c r="AJ37" s="189"/>
      <c r="AK37" s="54"/>
      <c r="AL37" s="54"/>
      <c r="AM37" s="193"/>
      <c r="AN37" s="193"/>
      <c r="AO37" s="193"/>
      <c r="AP37" s="193"/>
      <c r="AQ37" s="193"/>
      <c r="AR37" s="193"/>
      <c r="AS37" s="193"/>
      <c r="AT37" s="193"/>
      <c r="AU37" s="193"/>
      <c r="AV37" s="193"/>
      <c r="AW37" s="193"/>
      <c r="AX37" s="193"/>
      <c r="AY37" s="193"/>
      <c r="AZ37" s="193"/>
      <c r="BA37" s="193"/>
      <c r="BB37" s="193"/>
      <c r="BC37" s="51"/>
      <c r="BD37" s="21"/>
      <c r="BE37" s="21"/>
      <c r="BF37" s="196"/>
      <c r="BG37" s="197"/>
      <c r="BH37" s="197"/>
      <c r="BI37" s="197"/>
      <c r="BJ37" s="196"/>
      <c r="BK37" s="197"/>
      <c r="BL37" s="197"/>
      <c r="BM37" s="197"/>
      <c r="BN37" s="196"/>
      <c r="BO37" s="197"/>
      <c r="BP37" s="197"/>
      <c r="BQ37" s="199"/>
      <c r="BR37" s="50"/>
      <c r="BS37" s="40"/>
    </row>
    <row r="38" spans="1:71" ht="15.6" customHeight="1">
      <c r="A38" s="53"/>
      <c r="B38" s="53"/>
      <c r="C38" s="47"/>
      <c r="D38" s="172"/>
      <c r="E38" s="173"/>
      <c r="F38" s="173"/>
      <c r="G38" s="173"/>
      <c r="H38" s="173"/>
      <c r="I38" s="173"/>
      <c r="J38" s="173"/>
      <c r="K38" s="173"/>
      <c r="L38" s="173"/>
      <c r="M38" s="174"/>
      <c r="N38" s="178"/>
      <c r="O38" s="179"/>
      <c r="P38" s="179"/>
      <c r="Q38" s="180"/>
      <c r="R38" s="23"/>
      <c r="S38" s="23"/>
      <c r="T38" s="23"/>
      <c r="U38" s="187"/>
      <c r="V38" s="188"/>
      <c r="W38" s="188"/>
      <c r="X38" s="188"/>
      <c r="Y38" s="188"/>
      <c r="Z38" s="188"/>
      <c r="AA38" s="188"/>
      <c r="AB38" s="188"/>
      <c r="AC38" s="188"/>
      <c r="AD38" s="188"/>
      <c r="AE38" s="188"/>
      <c r="AF38" s="188"/>
      <c r="AG38" s="188"/>
      <c r="AH38" s="188"/>
      <c r="AI38" s="188"/>
      <c r="AJ38" s="189"/>
      <c r="AK38" s="54"/>
      <c r="AL38" s="54"/>
      <c r="AM38" s="146" t="str">
        <f>IF([4]回答表!X49="●",[4]回答表!G73,IF([4]回答表!AA49="●",[4]回答表!G104,""))</f>
        <v/>
      </c>
      <c r="AN38" s="147"/>
      <c r="AO38" s="147"/>
      <c r="AP38" s="147"/>
      <c r="AQ38" s="147"/>
      <c r="AR38" s="147"/>
      <c r="AS38" s="147"/>
      <c r="AT38" s="148"/>
      <c r="AU38" s="146" t="str">
        <f>IF([4]回答表!X49="●",[4]回答表!G74,IF([4]回答表!AA49="●",[4]回答表!G105,""))</f>
        <v/>
      </c>
      <c r="AV38" s="147"/>
      <c r="AW38" s="147"/>
      <c r="AX38" s="147"/>
      <c r="AY38" s="147"/>
      <c r="AZ38" s="147"/>
      <c r="BA38" s="147"/>
      <c r="BB38" s="148"/>
      <c r="BC38" s="51"/>
      <c r="BD38" s="21"/>
      <c r="BE38" s="21"/>
      <c r="BF38" s="196"/>
      <c r="BG38" s="197"/>
      <c r="BH38" s="197"/>
      <c r="BI38" s="197"/>
      <c r="BJ38" s="196"/>
      <c r="BK38" s="197"/>
      <c r="BL38" s="197"/>
      <c r="BM38" s="197"/>
      <c r="BN38" s="196"/>
      <c r="BO38" s="197"/>
      <c r="BP38" s="197"/>
      <c r="BQ38" s="199"/>
      <c r="BR38" s="50"/>
      <c r="BS38" s="40"/>
    </row>
    <row r="39" spans="1:71" ht="15.6" customHeight="1">
      <c r="A39" s="53"/>
      <c r="B39" s="53"/>
      <c r="C39" s="47"/>
      <c r="D39" s="169"/>
      <c r="E39" s="170"/>
      <c r="F39" s="170"/>
      <c r="G39" s="170"/>
      <c r="H39" s="170"/>
      <c r="I39" s="170"/>
      <c r="J39" s="170"/>
      <c r="K39" s="170"/>
      <c r="L39" s="170"/>
      <c r="M39" s="171"/>
      <c r="N39" s="181"/>
      <c r="O39" s="182"/>
      <c r="P39" s="182"/>
      <c r="Q39" s="183"/>
      <c r="R39" s="23"/>
      <c r="S39" s="23"/>
      <c r="T39" s="23"/>
      <c r="U39" s="187"/>
      <c r="V39" s="188"/>
      <c r="W39" s="188"/>
      <c r="X39" s="188"/>
      <c r="Y39" s="188"/>
      <c r="Z39" s="188"/>
      <c r="AA39" s="188"/>
      <c r="AB39" s="188"/>
      <c r="AC39" s="188"/>
      <c r="AD39" s="188"/>
      <c r="AE39" s="188"/>
      <c r="AF39" s="188"/>
      <c r="AG39" s="188"/>
      <c r="AH39" s="188"/>
      <c r="AI39" s="188"/>
      <c r="AJ39" s="189"/>
      <c r="AK39" s="54"/>
      <c r="AL39" s="54"/>
      <c r="AM39" s="140"/>
      <c r="AN39" s="141"/>
      <c r="AO39" s="141"/>
      <c r="AP39" s="141"/>
      <c r="AQ39" s="141"/>
      <c r="AR39" s="141"/>
      <c r="AS39" s="141"/>
      <c r="AT39" s="142"/>
      <c r="AU39" s="140"/>
      <c r="AV39" s="141"/>
      <c r="AW39" s="141"/>
      <c r="AX39" s="141"/>
      <c r="AY39" s="141"/>
      <c r="AZ39" s="141"/>
      <c r="BA39" s="141"/>
      <c r="BB39" s="142"/>
      <c r="BC39" s="51"/>
      <c r="BD39" s="21"/>
      <c r="BE39" s="21"/>
      <c r="BF39" s="196" t="str">
        <f>IF([4]回答表!X49="●",[4]回答表!V73,IF([4]回答表!AA49="●",[4]回答表!V104,""))</f>
        <v/>
      </c>
      <c r="BG39" s="91"/>
      <c r="BH39" s="91"/>
      <c r="BI39" s="92"/>
      <c r="BJ39" s="196" t="str">
        <f>IF([4]回答表!X49="●",[4]回答表!V74,IF([4]回答表!AA49="●",[4]回答表!V105,""))</f>
        <v/>
      </c>
      <c r="BK39" s="91"/>
      <c r="BL39" s="91"/>
      <c r="BM39" s="92"/>
      <c r="BN39" s="196" t="str">
        <f>IF([4]回答表!X49="●",[4]回答表!V75,IF([4]回答表!AA49="●",[4]回答表!V106,""))</f>
        <v/>
      </c>
      <c r="BO39" s="91"/>
      <c r="BP39" s="91"/>
      <c r="BQ39" s="92"/>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87"/>
      <c r="V40" s="188"/>
      <c r="W40" s="188"/>
      <c r="X40" s="188"/>
      <c r="Y40" s="188"/>
      <c r="Z40" s="188"/>
      <c r="AA40" s="188"/>
      <c r="AB40" s="188"/>
      <c r="AC40" s="188"/>
      <c r="AD40" s="188"/>
      <c r="AE40" s="188"/>
      <c r="AF40" s="188"/>
      <c r="AG40" s="188"/>
      <c r="AH40" s="188"/>
      <c r="AI40" s="188"/>
      <c r="AJ40" s="189"/>
      <c r="AK40" s="54"/>
      <c r="AL40" s="54"/>
      <c r="AM40" s="143"/>
      <c r="AN40" s="144"/>
      <c r="AO40" s="144"/>
      <c r="AP40" s="144"/>
      <c r="AQ40" s="144"/>
      <c r="AR40" s="144"/>
      <c r="AS40" s="144"/>
      <c r="AT40" s="145"/>
      <c r="AU40" s="143"/>
      <c r="AV40" s="144"/>
      <c r="AW40" s="144"/>
      <c r="AX40" s="144"/>
      <c r="AY40" s="144"/>
      <c r="AZ40" s="144"/>
      <c r="BA40" s="144"/>
      <c r="BB40" s="145"/>
      <c r="BC40" s="51"/>
      <c r="BD40" s="51"/>
      <c r="BE40" s="51"/>
      <c r="BF40" s="98"/>
      <c r="BG40" s="91"/>
      <c r="BH40" s="91"/>
      <c r="BI40" s="92"/>
      <c r="BJ40" s="98"/>
      <c r="BK40" s="91"/>
      <c r="BL40" s="91"/>
      <c r="BM40" s="92"/>
      <c r="BN40" s="98"/>
      <c r="BO40" s="91"/>
      <c r="BP40" s="91"/>
      <c r="BQ40" s="92"/>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187"/>
      <c r="V41" s="188"/>
      <c r="W41" s="188"/>
      <c r="X41" s="188"/>
      <c r="Y41" s="188"/>
      <c r="Z41" s="188"/>
      <c r="AA41" s="188"/>
      <c r="AB41" s="188"/>
      <c r="AC41" s="188"/>
      <c r="AD41" s="188"/>
      <c r="AE41" s="188"/>
      <c r="AF41" s="188"/>
      <c r="AG41" s="188"/>
      <c r="AH41" s="188"/>
      <c r="AI41" s="188"/>
      <c r="AJ41" s="189"/>
      <c r="AK41" s="54"/>
      <c r="AL41" s="54"/>
      <c r="AM41" s="54"/>
      <c r="AN41" s="54"/>
      <c r="AO41" s="54"/>
      <c r="AP41" s="54"/>
      <c r="AQ41" s="54"/>
      <c r="AR41" s="54"/>
      <c r="AS41" s="54"/>
      <c r="AT41" s="54"/>
      <c r="AU41" s="54"/>
      <c r="AV41" s="54"/>
      <c r="AW41" s="54"/>
      <c r="AX41" s="54"/>
      <c r="AY41" s="54"/>
      <c r="AZ41" s="54"/>
      <c r="BA41" s="54"/>
      <c r="BB41" s="54"/>
      <c r="BC41" s="51"/>
      <c r="BD41" s="51"/>
      <c r="BE41" s="51"/>
      <c r="BF41" s="98"/>
      <c r="BG41" s="91"/>
      <c r="BH41" s="91"/>
      <c r="BI41" s="92"/>
      <c r="BJ41" s="98"/>
      <c r="BK41" s="91"/>
      <c r="BL41" s="91"/>
      <c r="BM41" s="92"/>
      <c r="BN41" s="98"/>
      <c r="BO41" s="91"/>
      <c r="BP41" s="91"/>
      <c r="BQ41" s="92"/>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187"/>
      <c r="V42" s="188"/>
      <c r="W42" s="188"/>
      <c r="X42" s="188"/>
      <c r="Y42" s="188"/>
      <c r="Z42" s="188"/>
      <c r="AA42" s="188"/>
      <c r="AB42" s="188"/>
      <c r="AC42" s="188"/>
      <c r="AD42" s="188"/>
      <c r="AE42" s="188"/>
      <c r="AF42" s="188"/>
      <c r="AG42" s="188"/>
      <c r="AH42" s="188"/>
      <c r="AI42" s="188"/>
      <c r="AJ42" s="189"/>
      <c r="AK42" s="54"/>
      <c r="AL42" s="54"/>
      <c r="AM42" s="200" t="str">
        <f>IF([4]回答表!X49="●",[4]回答表!O79,IF([4]回答表!AA49="●",[4]回答表!O110,""))</f>
        <v/>
      </c>
      <c r="AN42" s="201"/>
      <c r="AO42" s="202" t="s">
        <v>25</v>
      </c>
      <c r="AP42" s="202"/>
      <c r="AQ42" s="202"/>
      <c r="AR42" s="202"/>
      <c r="AS42" s="202"/>
      <c r="AT42" s="202"/>
      <c r="AU42" s="202"/>
      <c r="AV42" s="202"/>
      <c r="AW42" s="202"/>
      <c r="AX42" s="202"/>
      <c r="AY42" s="202"/>
      <c r="AZ42" s="202"/>
      <c r="BA42" s="202"/>
      <c r="BB42" s="203"/>
      <c r="BC42" s="51"/>
      <c r="BD42" s="51"/>
      <c r="BE42" s="51"/>
      <c r="BF42" s="98"/>
      <c r="BG42" s="91"/>
      <c r="BH42" s="91"/>
      <c r="BI42" s="92"/>
      <c r="BJ42" s="98"/>
      <c r="BK42" s="91"/>
      <c r="BL42" s="91"/>
      <c r="BM42" s="92"/>
      <c r="BN42" s="98"/>
      <c r="BO42" s="91"/>
      <c r="BP42" s="91"/>
      <c r="BQ42" s="92"/>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187"/>
      <c r="V43" s="188"/>
      <c r="W43" s="188"/>
      <c r="X43" s="188"/>
      <c r="Y43" s="188"/>
      <c r="Z43" s="188"/>
      <c r="AA43" s="188"/>
      <c r="AB43" s="188"/>
      <c r="AC43" s="188"/>
      <c r="AD43" s="188"/>
      <c r="AE43" s="188"/>
      <c r="AF43" s="188"/>
      <c r="AG43" s="188"/>
      <c r="AH43" s="188"/>
      <c r="AI43" s="188"/>
      <c r="AJ43" s="189"/>
      <c r="AK43" s="54"/>
      <c r="AL43" s="54"/>
      <c r="AM43" s="200" t="str">
        <f>IF([4]回答表!X49="●",[4]回答表!O80,IF([4]回答表!AA49="●",[4]回答表!O111,""))</f>
        <v/>
      </c>
      <c r="AN43" s="201"/>
      <c r="AO43" s="204" t="s">
        <v>26</v>
      </c>
      <c r="AP43" s="204"/>
      <c r="AQ43" s="204"/>
      <c r="AR43" s="204"/>
      <c r="AS43" s="204"/>
      <c r="AT43" s="204"/>
      <c r="AU43" s="204"/>
      <c r="AV43" s="204"/>
      <c r="AW43" s="204"/>
      <c r="AX43" s="204"/>
      <c r="AY43" s="204"/>
      <c r="AZ43" s="204"/>
      <c r="BA43" s="204"/>
      <c r="BB43" s="205"/>
      <c r="BC43" s="51"/>
      <c r="BD43" s="21"/>
      <c r="BE43" s="21"/>
      <c r="BF43" s="196" t="s">
        <v>9</v>
      </c>
      <c r="BG43" s="90"/>
      <c r="BH43" s="90"/>
      <c r="BI43" s="92"/>
      <c r="BJ43" s="196" t="s">
        <v>10</v>
      </c>
      <c r="BK43" s="90"/>
      <c r="BL43" s="90"/>
      <c r="BM43" s="92"/>
      <c r="BN43" s="196" t="s">
        <v>11</v>
      </c>
      <c r="BO43" s="90"/>
      <c r="BP43" s="90"/>
      <c r="BQ43" s="92"/>
      <c r="BR43" s="50"/>
      <c r="BS43" s="40"/>
    </row>
    <row r="44" spans="1:71" ht="15.75" customHeight="1">
      <c r="A44" s="53"/>
      <c r="B44" s="53"/>
      <c r="C44" s="47"/>
      <c r="D44" s="206" t="s">
        <v>8</v>
      </c>
      <c r="E44" s="207"/>
      <c r="F44" s="207"/>
      <c r="G44" s="207"/>
      <c r="H44" s="207"/>
      <c r="I44" s="207"/>
      <c r="J44" s="207"/>
      <c r="K44" s="207"/>
      <c r="L44" s="207"/>
      <c r="M44" s="208"/>
      <c r="N44" s="175" t="str">
        <f>IF([4]回答表!AA49="●","●","")</f>
        <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4"/>
      <c r="AL44" s="54"/>
      <c r="AM44" s="200" t="str">
        <f>IF([4]回答表!X49="●",[4]回答表!O81,IF([4]回答表!AA49="●",[4]回答表!O112,""))</f>
        <v/>
      </c>
      <c r="AN44" s="201"/>
      <c r="AO44" s="215" t="s">
        <v>33</v>
      </c>
      <c r="AP44" s="202"/>
      <c r="AQ44" s="202"/>
      <c r="AR44" s="202"/>
      <c r="AS44" s="202"/>
      <c r="AT44" s="202"/>
      <c r="AU44" s="202"/>
      <c r="AV44" s="202"/>
      <c r="AW44" s="202"/>
      <c r="AX44" s="202"/>
      <c r="AY44" s="202"/>
      <c r="AZ44" s="202"/>
      <c r="BA44" s="202"/>
      <c r="BB44" s="203"/>
      <c r="BC44" s="51"/>
      <c r="BD44" s="57"/>
      <c r="BE44" s="57"/>
      <c r="BF44" s="98"/>
      <c r="BG44" s="90"/>
      <c r="BH44" s="90"/>
      <c r="BI44" s="92"/>
      <c r="BJ44" s="98"/>
      <c r="BK44" s="90"/>
      <c r="BL44" s="90"/>
      <c r="BM44" s="92"/>
      <c r="BN44" s="98"/>
      <c r="BO44" s="90"/>
      <c r="BP44" s="90"/>
      <c r="BQ44" s="92"/>
      <c r="BR44" s="50"/>
      <c r="BS44" s="40"/>
    </row>
    <row r="45" spans="1:71" ht="15.75" customHeight="1">
      <c r="A45" s="53"/>
      <c r="B45" s="53"/>
      <c r="C45" s="47"/>
      <c r="D45" s="209"/>
      <c r="E45" s="210"/>
      <c r="F45" s="210"/>
      <c r="G45" s="210"/>
      <c r="H45" s="210"/>
      <c r="I45" s="210"/>
      <c r="J45" s="210"/>
      <c r="K45" s="210"/>
      <c r="L45" s="210"/>
      <c r="M45" s="211"/>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4"/>
      <c r="AL45" s="54"/>
      <c r="AM45" s="216" t="str">
        <f>IF([4]回答表!X49="●",[4]回答表!O82,IF([4]回答表!AA49="●",[4]回答表!O113,""))</f>
        <v/>
      </c>
      <c r="AN45" s="217"/>
      <c r="AO45" s="202" t="s">
        <v>27</v>
      </c>
      <c r="AP45" s="202"/>
      <c r="AQ45" s="202"/>
      <c r="AR45" s="202"/>
      <c r="AS45" s="202"/>
      <c r="AT45" s="202"/>
      <c r="AU45" s="202"/>
      <c r="AV45" s="202"/>
      <c r="AW45" s="202"/>
      <c r="AX45" s="202"/>
      <c r="AY45" s="202"/>
      <c r="AZ45" s="202"/>
      <c r="BA45" s="202"/>
      <c r="BB45" s="203"/>
      <c r="BC45" s="51"/>
      <c r="BD45" s="57"/>
      <c r="BE45" s="57"/>
      <c r="BF45" s="99"/>
      <c r="BG45" s="95"/>
      <c r="BH45" s="95"/>
      <c r="BI45" s="96"/>
      <c r="BJ45" s="99"/>
      <c r="BK45" s="95"/>
      <c r="BL45" s="95"/>
      <c r="BM45" s="96"/>
      <c r="BN45" s="99"/>
      <c r="BO45" s="95"/>
      <c r="BP45" s="95"/>
      <c r="BQ45" s="96"/>
      <c r="BR45" s="50"/>
      <c r="BS45" s="40"/>
    </row>
    <row r="46" spans="1:71" ht="15.6" customHeight="1">
      <c r="A46" s="53"/>
      <c r="B46" s="53"/>
      <c r="C46" s="47"/>
      <c r="D46" s="209"/>
      <c r="E46" s="210"/>
      <c r="F46" s="210"/>
      <c r="G46" s="210"/>
      <c r="H46" s="210"/>
      <c r="I46" s="210"/>
      <c r="J46" s="210"/>
      <c r="K46" s="210"/>
      <c r="L46" s="210"/>
      <c r="M46" s="211"/>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4"/>
      <c r="AL46" s="54"/>
      <c r="AM46" s="216" t="str">
        <f>IF([4]回答表!X49="●",[4]回答表!AG79,IF([4]回答表!AA49="●",[4]回答表!AG110,""))</f>
        <v/>
      </c>
      <c r="AN46" s="217"/>
      <c r="AO46" s="202" t="s">
        <v>28</v>
      </c>
      <c r="AP46" s="202"/>
      <c r="AQ46" s="202"/>
      <c r="AR46" s="202"/>
      <c r="AS46" s="202"/>
      <c r="AT46" s="202"/>
      <c r="AU46" s="202"/>
      <c r="AV46" s="202"/>
      <c r="AW46" s="202"/>
      <c r="AX46" s="202"/>
      <c r="AY46" s="202"/>
      <c r="AZ46" s="202"/>
      <c r="BA46" s="202"/>
      <c r="BB46" s="203"/>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12"/>
      <c r="E47" s="213"/>
      <c r="F47" s="213"/>
      <c r="G47" s="213"/>
      <c r="H47" s="213"/>
      <c r="I47" s="213"/>
      <c r="J47" s="213"/>
      <c r="K47" s="213"/>
      <c r="L47" s="213"/>
      <c r="M47" s="214"/>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4"/>
      <c r="AL47" s="54"/>
      <c r="AM47" s="216" t="str">
        <f>IF([4]回答表!X49="●",[4]回答表!AG80,IF([4]回答表!AA49="●",[4]回答表!AG111,""))</f>
        <v/>
      </c>
      <c r="AN47" s="217"/>
      <c r="AO47" s="202" t="s">
        <v>29</v>
      </c>
      <c r="AP47" s="202"/>
      <c r="AQ47" s="202"/>
      <c r="AR47" s="202"/>
      <c r="AS47" s="202"/>
      <c r="AT47" s="202"/>
      <c r="AU47" s="202"/>
      <c r="AV47" s="202"/>
      <c r="AW47" s="202"/>
      <c r="AX47" s="202"/>
      <c r="AY47" s="202"/>
      <c r="AZ47" s="202"/>
      <c r="BA47" s="202"/>
      <c r="BB47" s="20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8"/>
      <c r="AN48" s="78"/>
      <c r="AO48" s="78"/>
      <c r="AP48" s="78"/>
      <c r="AQ48" s="78"/>
      <c r="AR48" s="78"/>
      <c r="AS48" s="78"/>
      <c r="AT48" s="78"/>
      <c r="AU48" s="78"/>
      <c r="AV48" s="78"/>
      <c r="AW48" s="78"/>
      <c r="AX48" s="78"/>
      <c r="AY48" s="78"/>
      <c r="AZ48" s="78"/>
      <c r="BA48" s="78"/>
      <c r="BB48" s="78"/>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34</v>
      </c>
      <c r="V49" s="23"/>
      <c r="W49" s="23"/>
      <c r="X49" s="23"/>
      <c r="Y49" s="23"/>
      <c r="Z49" s="23"/>
      <c r="AA49" s="23"/>
      <c r="AB49" s="23"/>
      <c r="AC49" s="23"/>
      <c r="AD49" s="23"/>
      <c r="AE49" s="23"/>
      <c r="AF49" s="23"/>
      <c r="AG49" s="23"/>
      <c r="AH49" s="23"/>
      <c r="AI49" s="23"/>
      <c r="AJ49" s="23"/>
      <c r="AK49" s="54"/>
      <c r="AL49" s="54"/>
      <c r="AM49" s="22" t="s">
        <v>35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26" t="str">
        <f>IF([4]回答表!X49="●",[4]回答表!E85,IF([4]回答表!AA49="●",[4]回答表!E116,""))</f>
        <v/>
      </c>
      <c r="V50" s="227"/>
      <c r="W50" s="227"/>
      <c r="X50" s="227"/>
      <c r="Y50" s="227"/>
      <c r="Z50" s="227"/>
      <c r="AA50" s="227"/>
      <c r="AB50" s="227"/>
      <c r="AC50" s="227"/>
      <c r="AD50" s="227"/>
      <c r="AE50" s="230" t="s">
        <v>36</v>
      </c>
      <c r="AF50" s="230"/>
      <c r="AG50" s="230"/>
      <c r="AH50" s="230"/>
      <c r="AI50" s="230"/>
      <c r="AJ50" s="231"/>
      <c r="AK50" s="54"/>
      <c r="AL50" s="54"/>
      <c r="AM50" s="184" t="str">
        <f>IF([4]回答表!X49="●",[4]回答表!B87,IF([4]回答表!AA49="●",[4]回答表!B118,""))</f>
        <v/>
      </c>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28"/>
      <c r="V51" s="229"/>
      <c r="W51" s="229"/>
      <c r="X51" s="229"/>
      <c r="Y51" s="229"/>
      <c r="Z51" s="229"/>
      <c r="AA51" s="229"/>
      <c r="AB51" s="229"/>
      <c r="AC51" s="229"/>
      <c r="AD51" s="229"/>
      <c r="AE51" s="232"/>
      <c r="AF51" s="232"/>
      <c r="AG51" s="232"/>
      <c r="AH51" s="232"/>
      <c r="AI51" s="232"/>
      <c r="AJ51" s="233"/>
      <c r="AK51" s="54"/>
      <c r="AL51" s="54"/>
      <c r="AM51" s="220"/>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20"/>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20"/>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23"/>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66" t="s">
        <v>13</v>
      </c>
      <c r="E57" s="167"/>
      <c r="F57" s="167"/>
      <c r="G57" s="167"/>
      <c r="H57" s="167"/>
      <c r="I57" s="167"/>
      <c r="J57" s="167"/>
      <c r="K57" s="167"/>
      <c r="L57" s="167"/>
      <c r="M57" s="168"/>
      <c r="N57" s="175" t="str">
        <f>IF([4]回答表!AD49="●","●","")</f>
        <v>●</v>
      </c>
      <c r="O57" s="176"/>
      <c r="P57" s="176"/>
      <c r="Q57" s="177"/>
      <c r="R57" s="23"/>
      <c r="S57" s="23"/>
      <c r="T57" s="23"/>
      <c r="U57" s="184" t="str">
        <f>IF([4]回答表!AD49="●",[4]回答表!B129,"")</f>
        <v>富山県汚水処理広域化・共同化検討会に参加したことがきっかけであり、農業集落排水の処理施設で処理を行っている汚水を、中新川広域行政事務組合の処理施設で処理を行う。それにより、農業集落の処理施設の廃止を行う。</v>
      </c>
      <c r="V57" s="218"/>
      <c r="W57" s="218"/>
      <c r="X57" s="218"/>
      <c r="Y57" s="218"/>
      <c r="Z57" s="218"/>
      <c r="AA57" s="218"/>
      <c r="AB57" s="218"/>
      <c r="AC57" s="218"/>
      <c r="AD57" s="218"/>
      <c r="AE57" s="218"/>
      <c r="AF57" s="218"/>
      <c r="AG57" s="218"/>
      <c r="AH57" s="218"/>
      <c r="AI57" s="218"/>
      <c r="AJ57" s="219"/>
      <c r="AK57" s="59"/>
      <c r="AL57" s="59"/>
      <c r="AM57" s="184" t="str">
        <f>IF([4]回答表!AD49="●",[4]回答表!B134,"")</f>
        <v>中新川広域行政事務組合が管理している下水道管までの布設費用及びルートの選定。</v>
      </c>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9"/>
      <c r="BR57" s="50"/>
      <c r="BS57" s="40"/>
    </row>
    <row r="58" spans="1:144" ht="139.5" customHeight="1">
      <c r="A58" s="53"/>
      <c r="B58" s="53"/>
      <c r="C58" s="47"/>
      <c r="D58" s="172"/>
      <c r="E58" s="173"/>
      <c r="F58" s="173"/>
      <c r="G58" s="173"/>
      <c r="H58" s="173"/>
      <c r="I58" s="173"/>
      <c r="J58" s="173"/>
      <c r="K58" s="173"/>
      <c r="L58" s="173"/>
      <c r="M58" s="174"/>
      <c r="N58" s="178"/>
      <c r="O58" s="179"/>
      <c r="P58" s="179"/>
      <c r="Q58" s="180"/>
      <c r="R58" s="23"/>
      <c r="S58" s="23"/>
      <c r="T58" s="23"/>
      <c r="U58" s="220"/>
      <c r="V58" s="221"/>
      <c r="W58" s="221"/>
      <c r="X58" s="221"/>
      <c r="Y58" s="221"/>
      <c r="Z58" s="221"/>
      <c r="AA58" s="221"/>
      <c r="AB58" s="221"/>
      <c r="AC58" s="221"/>
      <c r="AD58" s="221"/>
      <c r="AE58" s="221"/>
      <c r="AF58" s="221"/>
      <c r="AG58" s="221"/>
      <c r="AH58" s="221"/>
      <c r="AI58" s="221"/>
      <c r="AJ58" s="222"/>
      <c r="AK58" s="59"/>
      <c r="AL58" s="59"/>
      <c r="AM58" s="220"/>
      <c r="AN58" s="221"/>
      <c r="AO58" s="221"/>
      <c r="AP58" s="221"/>
      <c r="AQ58" s="221"/>
      <c r="AR58" s="221"/>
      <c r="AS58" s="221"/>
      <c r="AT58" s="221"/>
      <c r="AU58" s="221"/>
      <c r="AV58" s="221"/>
      <c r="AW58" s="221"/>
      <c r="AX58" s="221"/>
      <c r="AY58" s="221"/>
      <c r="AZ58" s="221"/>
      <c r="BA58" s="221"/>
      <c r="BB58" s="221"/>
      <c r="BC58" s="221"/>
      <c r="BD58" s="221"/>
      <c r="BE58" s="221"/>
      <c r="BF58" s="221"/>
      <c r="BG58" s="221"/>
      <c r="BH58" s="221"/>
      <c r="BI58" s="221"/>
      <c r="BJ58" s="221"/>
      <c r="BK58" s="221"/>
      <c r="BL58" s="221"/>
      <c r="BM58" s="221"/>
      <c r="BN58" s="221"/>
      <c r="BO58" s="221"/>
      <c r="BP58" s="221"/>
      <c r="BQ58" s="222"/>
      <c r="BR58" s="50"/>
      <c r="BS58" s="40"/>
    </row>
    <row r="59" spans="1:144" ht="15.6" customHeight="1">
      <c r="A59" s="53"/>
      <c r="B59" s="53"/>
      <c r="C59" s="47"/>
      <c r="D59" s="172"/>
      <c r="E59" s="173"/>
      <c r="F59" s="173"/>
      <c r="G59" s="173"/>
      <c r="H59" s="173"/>
      <c r="I59" s="173"/>
      <c r="J59" s="173"/>
      <c r="K59" s="173"/>
      <c r="L59" s="173"/>
      <c r="M59" s="174"/>
      <c r="N59" s="178"/>
      <c r="O59" s="179"/>
      <c r="P59" s="179"/>
      <c r="Q59" s="180"/>
      <c r="R59" s="23"/>
      <c r="S59" s="23"/>
      <c r="T59" s="23"/>
      <c r="U59" s="220"/>
      <c r="V59" s="221"/>
      <c r="W59" s="221"/>
      <c r="X59" s="221"/>
      <c r="Y59" s="221"/>
      <c r="Z59" s="221"/>
      <c r="AA59" s="221"/>
      <c r="AB59" s="221"/>
      <c r="AC59" s="221"/>
      <c r="AD59" s="221"/>
      <c r="AE59" s="221"/>
      <c r="AF59" s="221"/>
      <c r="AG59" s="221"/>
      <c r="AH59" s="221"/>
      <c r="AI59" s="221"/>
      <c r="AJ59" s="222"/>
      <c r="AK59" s="59"/>
      <c r="AL59" s="59"/>
      <c r="AM59" s="220"/>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1"/>
      <c r="BO59" s="221"/>
      <c r="BP59" s="221"/>
      <c r="BQ59" s="222"/>
      <c r="BR59" s="50"/>
      <c r="BS59" s="40"/>
    </row>
    <row r="60" spans="1:144" ht="15.6" customHeight="1">
      <c r="A60" s="2"/>
      <c r="B60" s="2"/>
      <c r="C60" s="47"/>
      <c r="D60" s="169"/>
      <c r="E60" s="170"/>
      <c r="F60" s="170"/>
      <c r="G60" s="170"/>
      <c r="H60" s="170"/>
      <c r="I60" s="170"/>
      <c r="J60" s="170"/>
      <c r="K60" s="170"/>
      <c r="L60" s="170"/>
      <c r="M60" s="171"/>
      <c r="N60" s="181"/>
      <c r="O60" s="182"/>
      <c r="P60" s="182"/>
      <c r="Q60" s="183"/>
      <c r="R60" s="23"/>
      <c r="S60" s="23"/>
      <c r="T60" s="23"/>
      <c r="U60" s="223"/>
      <c r="V60" s="224"/>
      <c r="W60" s="224"/>
      <c r="X60" s="224"/>
      <c r="Y60" s="224"/>
      <c r="Z60" s="224"/>
      <c r="AA60" s="224"/>
      <c r="AB60" s="224"/>
      <c r="AC60" s="224"/>
      <c r="AD60" s="224"/>
      <c r="AE60" s="224"/>
      <c r="AF60" s="224"/>
      <c r="AG60" s="224"/>
      <c r="AH60" s="224"/>
      <c r="AI60" s="224"/>
      <c r="AJ60" s="225"/>
      <c r="AK60" s="59"/>
      <c r="AL60" s="59"/>
      <c r="AM60" s="223"/>
      <c r="AN60" s="224"/>
      <c r="AO60" s="224"/>
      <c r="AP60" s="224"/>
      <c r="AQ60" s="224"/>
      <c r="AR60" s="224"/>
      <c r="AS60" s="224"/>
      <c r="AT60" s="224"/>
      <c r="AU60" s="224"/>
      <c r="AV60" s="224"/>
      <c r="AW60" s="224"/>
      <c r="AX60" s="224"/>
      <c r="AY60" s="224"/>
      <c r="AZ60" s="224"/>
      <c r="BA60" s="224"/>
      <c r="BB60" s="224"/>
      <c r="BC60" s="224"/>
      <c r="BD60" s="224"/>
      <c r="BE60" s="224"/>
      <c r="BF60" s="224"/>
      <c r="BG60" s="224"/>
      <c r="BH60" s="224"/>
      <c r="BI60" s="224"/>
      <c r="BJ60" s="224"/>
      <c r="BK60" s="224"/>
      <c r="BL60" s="224"/>
      <c r="BM60" s="224"/>
      <c r="BN60" s="224"/>
      <c r="BO60" s="224"/>
      <c r="BP60" s="224"/>
      <c r="BQ60" s="225"/>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 customHeight="1">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R31:BB31"/>
    <mergeCell ref="D32:Q33"/>
    <mergeCell ref="R32:BB33"/>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Zeros="0" view="pageBreakPreview" zoomScale="50" zoomScaleNormal="55" zoomScaleSheetLayoutView="50" workbookViewId="0">
      <selection activeCell="BZ17" sqref="BZ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21</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22</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37</v>
      </c>
      <c r="D11" s="83"/>
      <c r="E11" s="83"/>
      <c r="F11" s="83"/>
      <c r="G11" s="83"/>
      <c r="H11" s="83"/>
      <c r="I11" s="83"/>
      <c r="J11" s="83"/>
      <c r="K11" s="83"/>
      <c r="L11" s="83"/>
      <c r="M11" s="83"/>
      <c r="N11" s="83"/>
      <c r="O11" s="83"/>
      <c r="P11" s="83"/>
      <c r="Q11" s="83"/>
      <c r="R11" s="83"/>
      <c r="S11" s="83"/>
      <c r="T11" s="83"/>
      <c r="U11" s="84" t="s">
        <v>39</v>
      </c>
      <c r="V11" s="85"/>
      <c r="W11" s="85"/>
      <c r="X11" s="85"/>
      <c r="Y11" s="85"/>
      <c r="Z11" s="85"/>
      <c r="AA11" s="85"/>
      <c r="AB11" s="85"/>
      <c r="AC11" s="85"/>
      <c r="AD11" s="85"/>
      <c r="AE11" s="85"/>
      <c r="AF11" s="86"/>
      <c r="AG11" s="86"/>
      <c r="AH11" s="86"/>
      <c r="AI11" s="86"/>
      <c r="AJ11" s="86"/>
      <c r="AK11" s="86"/>
      <c r="AL11" s="86"/>
      <c r="AM11" s="86"/>
      <c r="AN11" s="87"/>
      <c r="AO11" s="97" t="s">
        <v>41</v>
      </c>
      <c r="AP11" s="86"/>
      <c r="AQ11" s="86"/>
      <c r="AR11" s="86"/>
      <c r="AS11" s="86"/>
      <c r="AT11" s="86"/>
      <c r="AU11" s="86"/>
      <c r="AV11" s="86"/>
      <c r="AW11" s="86"/>
      <c r="AX11" s="86"/>
      <c r="AY11" s="86"/>
      <c r="AZ11" s="86"/>
      <c r="BA11" s="86"/>
      <c r="BB11" s="86"/>
      <c r="BC11" s="86"/>
      <c r="BD11" s="86"/>
      <c r="BE11" s="86"/>
      <c r="BF11" s="87"/>
      <c r="BG11" s="82"/>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3"/>
      <c r="BB18" s="63"/>
      <c r="BC18" s="63"/>
      <c r="BD18" s="63"/>
      <c r="BE18" s="63"/>
      <c r="BF18" s="63"/>
      <c r="BG18" s="63"/>
      <c r="BH18" s="63"/>
      <c r="BI18" s="63"/>
      <c r="BJ18" s="63"/>
      <c r="BK18" s="63"/>
      <c r="BL18" s="64"/>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3"/>
      <c r="BB19" s="63"/>
      <c r="BC19" s="63"/>
      <c r="BD19" s="63"/>
      <c r="BE19" s="63"/>
      <c r="BF19" s="63"/>
      <c r="BG19" s="63"/>
      <c r="BH19" s="63"/>
      <c r="BI19" s="63"/>
      <c r="BJ19" s="63"/>
      <c r="BK19" s="63"/>
      <c r="BL19" s="64"/>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4"/>
      <c r="BS20" s="35"/>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4"/>
      <c r="BS21" s="35"/>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6"/>
      <c r="BB22" s="129"/>
      <c r="BC22" s="130"/>
      <c r="BD22" s="130"/>
      <c r="BE22" s="130"/>
      <c r="BF22" s="130"/>
      <c r="BG22" s="130"/>
      <c r="BH22" s="130"/>
      <c r="BI22" s="130"/>
      <c r="BJ22" s="131"/>
      <c r="BK22" s="132"/>
      <c r="BL22" s="64"/>
      <c r="BS22" s="35"/>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30</v>
      </c>
      <c r="AG23" s="137"/>
      <c r="AH23" s="137"/>
      <c r="AI23" s="137"/>
      <c r="AJ23" s="137"/>
      <c r="AK23" s="137"/>
      <c r="AL23" s="138"/>
      <c r="AM23" s="139" t="s">
        <v>31</v>
      </c>
      <c r="AN23" s="137"/>
      <c r="AO23" s="137"/>
      <c r="AP23" s="137"/>
      <c r="AQ23" s="137"/>
      <c r="AR23" s="137"/>
      <c r="AS23" s="138"/>
      <c r="AT23" s="139" t="s">
        <v>32</v>
      </c>
      <c r="AU23" s="137"/>
      <c r="AV23" s="137"/>
      <c r="AW23" s="137"/>
      <c r="AX23" s="137"/>
      <c r="AY23" s="137"/>
      <c r="AZ23" s="138"/>
      <c r="BA23" s="36"/>
      <c r="BB23" s="133"/>
      <c r="BC23" s="134"/>
      <c r="BD23" s="134"/>
      <c r="BE23" s="134"/>
      <c r="BF23" s="134"/>
      <c r="BG23" s="134"/>
      <c r="BH23" s="134"/>
      <c r="BI23" s="134"/>
      <c r="BJ23" s="135"/>
      <c r="BK23" s="136"/>
      <c r="BL23" s="64"/>
      <c r="BS23" s="35"/>
    </row>
    <row r="24" spans="1:144" ht="15.6" customHeight="1">
      <c r="A24" s="2"/>
      <c r="B24" s="2"/>
      <c r="C24" s="19"/>
      <c r="D24" s="140" t="str">
        <f>IF([5]回答表!R49="●","●","")</f>
        <v/>
      </c>
      <c r="E24" s="141"/>
      <c r="F24" s="141"/>
      <c r="G24" s="141"/>
      <c r="H24" s="141"/>
      <c r="I24" s="141"/>
      <c r="J24" s="142"/>
      <c r="K24" s="140" t="str">
        <f>IF([5]回答表!R50="●","●","")</f>
        <v/>
      </c>
      <c r="L24" s="141"/>
      <c r="M24" s="141"/>
      <c r="N24" s="141"/>
      <c r="O24" s="141"/>
      <c r="P24" s="141"/>
      <c r="Q24" s="142"/>
      <c r="R24" s="140" t="str">
        <f>IF([5]回答表!R51="●","●","")</f>
        <v/>
      </c>
      <c r="S24" s="141"/>
      <c r="T24" s="141"/>
      <c r="U24" s="141"/>
      <c r="V24" s="141"/>
      <c r="W24" s="141"/>
      <c r="X24" s="142"/>
      <c r="Y24" s="140" t="str">
        <f>IF([5]回答表!R52="●","●","")</f>
        <v/>
      </c>
      <c r="Z24" s="141"/>
      <c r="AA24" s="141"/>
      <c r="AB24" s="141"/>
      <c r="AC24" s="141"/>
      <c r="AD24" s="141"/>
      <c r="AE24" s="142"/>
      <c r="AF24" s="146" t="str">
        <f>IF([5]回答表!R53="●","●","")</f>
        <v/>
      </c>
      <c r="AG24" s="147"/>
      <c r="AH24" s="147"/>
      <c r="AI24" s="147"/>
      <c r="AJ24" s="147"/>
      <c r="AK24" s="147"/>
      <c r="AL24" s="148"/>
      <c r="AM24" s="146" t="str">
        <f>IF([5]回答表!R54="●","●","")</f>
        <v/>
      </c>
      <c r="AN24" s="147"/>
      <c r="AO24" s="147"/>
      <c r="AP24" s="147"/>
      <c r="AQ24" s="147"/>
      <c r="AR24" s="147"/>
      <c r="AS24" s="148"/>
      <c r="AT24" s="146" t="str">
        <f>IF([5]回答表!R55="●","●","")</f>
        <v/>
      </c>
      <c r="AU24" s="147"/>
      <c r="AV24" s="147"/>
      <c r="AW24" s="147"/>
      <c r="AX24" s="147"/>
      <c r="AY24" s="147"/>
      <c r="AZ24" s="148"/>
      <c r="BA24" s="36"/>
      <c r="BB24" s="146" t="str">
        <f>IF([5]回答表!R56="●","●","")</f>
        <v>●</v>
      </c>
      <c r="BC24" s="147"/>
      <c r="BD24" s="147"/>
      <c r="BE24" s="147"/>
      <c r="BF24" s="147"/>
      <c r="BG24" s="147"/>
      <c r="BH24" s="147"/>
      <c r="BI24" s="147"/>
      <c r="BJ24" s="127"/>
      <c r="BK24" s="128"/>
      <c r="BL24" s="64"/>
      <c r="BS24" s="35"/>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31"/>
      <c r="BK25" s="132"/>
      <c r="BL25" s="64"/>
      <c r="BS25" s="35"/>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35"/>
      <c r="BK26" s="136"/>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149" t="s">
        <v>24</v>
      </c>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150" t="str">
        <f>IF([5]回答表!R56="●",[5]回答表!B651,"")</f>
        <v>平成３０年度より浄化槽設置管理事業を開始したため、経営体制については現行の体制を維持したまま事業を継続し、今後は維持管理費の増加が見込まれることから使用料の増額改定を予定しており、令和6年度からの地方公営企業法に基づく財務規定の適用に向け、取り組んでいく。</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2"/>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153"/>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5"/>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153"/>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5"/>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5"/>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153"/>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5"/>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153"/>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5"/>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5"/>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153"/>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5"/>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153"/>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5"/>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153"/>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5"/>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5"/>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153"/>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5"/>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153"/>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5"/>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153"/>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5"/>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153"/>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5"/>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153"/>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5"/>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153"/>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153"/>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21</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22</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37</v>
      </c>
      <c r="D11" s="83"/>
      <c r="E11" s="83"/>
      <c r="F11" s="83"/>
      <c r="G11" s="83"/>
      <c r="H11" s="83"/>
      <c r="I11" s="83"/>
      <c r="J11" s="83"/>
      <c r="K11" s="83"/>
      <c r="L11" s="83"/>
      <c r="M11" s="83"/>
      <c r="N11" s="83"/>
      <c r="O11" s="83"/>
      <c r="P11" s="83"/>
      <c r="Q11" s="83"/>
      <c r="R11" s="83"/>
      <c r="S11" s="83"/>
      <c r="T11" s="83"/>
      <c r="U11" s="84" t="s">
        <v>42</v>
      </c>
      <c r="V11" s="85"/>
      <c r="W11" s="85"/>
      <c r="X11" s="85"/>
      <c r="Y11" s="85"/>
      <c r="Z11" s="85"/>
      <c r="AA11" s="85"/>
      <c r="AB11" s="85"/>
      <c r="AC11" s="85"/>
      <c r="AD11" s="85"/>
      <c r="AE11" s="85"/>
      <c r="AF11" s="86"/>
      <c r="AG11" s="86"/>
      <c r="AH11" s="86"/>
      <c r="AI11" s="86"/>
      <c r="AJ11" s="86"/>
      <c r="AK11" s="86"/>
      <c r="AL11" s="86"/>
      <c r="AM11" s="86"/>
      <c r="AN11" s="87"/>
      <c r="AO11" s="97" t="s">
        <v>43</v>
      </c>
      <c r="AP11" s="86"/>
      <c r="AQ11" s="86"/>
      <c r="AR11" s="86"/>
      <c r="AS11" s="86"/>
      <c r="AT11" s="86"/>
      <c r="AU11" s="86"/>
      <c r="AV11" s="86"/>
      <c r="AW11" s="86"/>
      <c r="AX11" s="86"/>
      <c r="AY11" s="86"/>
      <c r="AZ11" s="86"/>
      <c r="BA11" s="86"/>
      <c r="BB11" s="86"/>
      <c r="BC11" s="86"/>
      <c r="BD11" s="86"/>
      <c r="BE11" s="86"/>
      <c r="BF11" s="87"/>
      <c r="BG11" s="82"/>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3"/>
      <c r="BB18" s="63"/>
      <c r="BC18" s="63"/>
      <c r="BD18" s="63"/>
      <c r="BE18" s="63"/>
      <c r="BF18" s="63"/>
      <c r="BG18" s="63"/>
      <c r="BH18" s="63"/>
      <c r="BI18" s="63"/>
      <c r="BJ18" s="63"/>
      <c r="BK18" s="63"/>
      <c r="BL18" s="64"/>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3"/>
      <c r="BB19" s="63"/>
      <c r="BC19" s="63"/>
      <c r="BD19" s="63"/>
      <c r="BE19" s="63"/>
      <c r="BF19" s="63"/>
      <c r="BG19" s="63"/>
      <c r="BH19" s="63"/>
      <c r="BI19" s="63"/>
      <c r="BJ19" s="63"/>
      <c r="BK19" s="63"/>
      <c r="BL19" s="64"/>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4"/>
      <c r="BS20" s="35"/>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4"/>
      <c r="BS21" s="35"/>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6"/>
      <c r="BB22" s="129"/>
      <c r="BC22" s="130"/>
      <c r="BD22" s="130"/>
      <c r="BE22" s="130"/>
      <c r="BF22" s="130"/>
      <c r="BG22" s="130"/>
      <c r="BH22" s="130"/>
      <c r="BI22" s="130"/>
      <c r="BJ22" s="131"/>
      <c r="BK22" s="132"/>
      <c r="BL22" s="64"/>
      <c r="BS22" s="35"/>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30</v>
      </c>
      <c r="AG23" s="137"/>
      <c r="AH23" s="137"/>
      <c r="AI23" s="137"/>
      <c r="AJ23" s="137"/>
      <c r="AK23" s="137"/>
      <c r="AL23" s="138"/>
      <c r="AM23" s="139" t="s">
        <v>31</v>
      </c>
      <c r="AN23" s="137"/>
      <c r="AO23" s="137"/>
      <c r="AP23" s="137"/>
      <c r="AQ23" s="137"/>
      <c r="AR23" s="137"/>
      <c r="AS23" s="138"/>
      <c r="AT23" s="139" t="s">
        <v>32</v>
      </c>
      <c r="AU23" s="137"/>
      <c r="AV23" s="137"/>
      <c r="AW23" s="137"/>
      <c r="AX23" s="137"/>
      <c r="AY23" s="137"/>
      <c r="AZ23" s="138"/>
      <c r="BA23" s="36"/>
      <c r="BB23" s="133"/>
      <c r="BC23" s="134"/>
      <c r="BD23" s="134"/>
      <c r="BE23" s="134"/>
      <c r="BF23" s="134"/>
      <c r="BG23" s="134"/>
      <c r="BH23" s="134"/>
      <c r="BI23" s="134"/>
      <c r="BJ23" s="135"/>
      <c r="BK23" s="136"/>
      <c r="BL23" s="64"/>
      <c r="BS23" s="35"/>
    </row>
    <row r="24" spans="1:144" ht="15.6" customHeight="1">
      <c r="A24" s="2"/>
      <c r="B24" s="2"/>
      <c r="C24" s="19"/>
      <c r="D24" s="140" t="str">
        <f>IF([6]回答表!R49="●","●","")</f>
        <v/>
      </c>
      <c r="E24" s="141"/>
      <c r="F24" s="141"/>
      <c r="G24" s="141"/>
      <c r="H24" s="141"/>
      <c r="I24" s="141"/>
      <c r="J24" s="142"/>
      <c r="K24" s="140" t="str">
        <f>IF([6]回答表!R50="●","●","")</f>
        <v/>
      </c>
      <c r="L24" s="141"/>
      <c r="M24" s="141"/>
      <c r="N24" s="141"/>
      <c r="O24" s="141"/>
      <c r="P24" s="141"/>
      <c r="Q24" s="142"/>
      <c r="R24" s="140" t="str">
        <f>IF([6]回答表!R51="●","●","")</f>
        <v/>
      </c>
      <c r="S24" s="141"/>
      <c r="T24" s="141"/>
      <c r="U24" s="141"/>
      <c r="V24" s="141"/>
      <c r="W24" s="141"/>
      <c r="X24" s="142"/>
      <c r="Y24" s="140" t="str">
        <f>IF([6]回答表!R52="●","●","")</f>
        <v/>
      </c>
      <c r="Z24" s="141"/>
      <c r="AA24" s="141"/>
      <c r="AB24" s="141"/>
      <c r="AC24" s="141"/>
      <c r="AD24" s="141"/>
      <c r="AE24" s="142"/>
      <c r="AF24" s="146" t="str">
        <f>IF([6]回答表!R53="●","●","")</f>
        <v/>
      </c>
      <c r="AG24" s="147"/>
      <c r="AH24" s="147"/>
      <c r="AI24" s="147"/>
      <c r="AJ24" s="147"/>
      <c r="AK24" s="147"/>
      <c r="AL24" s="148"/>
      <c r="AM24" s="146" t="str">
        <f>IF([6]回答表!R54="●","●","")</f>
        <v/>
      </c>
      <c r="AN24" s="147"/>
      <c r="AO24" s="147"/>
      <c r="AP24" s="147"/>
      <c r="AQ24" s="147"/>
      <c r="AR24" s="147"/>
      <c r="AS24" s="148"/>
      <c r="AT24" s="146" t="str">
        <f>IF([6]回答表!R55="●","●","")</f>
        <v/>
      </c>
      <c r="AU24" s="147"/>
      <c r="AV24" s="147"/>
      <c r="AW24" s="147"/>
      <c r="AX24" s="147"/>
      <c r="AY24" s="147"/>
      <c r="AZ24" s="148"/>
      <c r="BA24" s="36"/>
      <c r="BB24" s="146" t="str">
        <f>IF([6]回答表!R56="●","●","")</f>
        <v>●</v>
      </c>
      <c r="BC24" s="147"/>
      <c r="BD24" s="147"/>
      <c r="BE24" s="147"/>
      <c r="BF24" s="147"/>
      <c r="BG24" s="147"/>
      <c r="BH24" s="147"/>
      <c r="BI24" s="147"/>
      <c r="BJ24" s="127"/>
      <c r="BK24" s="128"/>
      <c r="BL24" s="64"/>
      <c r="BS24" s="35"/>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7"/>
      <c r="BB25" s="140"/>
      <c r="BC25" s="141"/>
      <c r="BD25" s="141"/>
      <c r="BE25" s="141"/>
      <c r="BF25" s="141"/>
      <c r="BG25" s="141"/>
      <c r="BH25" s="141"/>
      <c r="BI25" s="141"/>
      <c r="BJ25" s="131"/>
      <c r="BK25" s="132"/>
      <c r="BL25" s="64"/>
      <c r="BS25" s="35"/>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7"/>
      <c r="BB26" s="143"/>
      <c r="BC26" s="144"/>
      <c r="BD26" s="144"/>
      <c r="BE26" s="144"/>
      <c r="BF26" s="144"/>
      <c r="BG26" s="144"/>
      <c r="BH26" s="144"/>
      <c r="BI26" s="144"/>
      <c r="BJ26" s="135"/>
      <c r="BK26" s="136"/>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149" t="s">
        <v>24</v>
      </c>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150" t="str">
        <f>IF([6]回答表!R56="●",[6]回答表!B651,"")</f>
        <v>第10次町総合計画における町の施策の１つとして、地域特性に合わせた多様な業種・規模の企業誘致を進め、地域経済の活性化及び雇用の場の確保に努めることとしており、その実現のためには地方公営企業の経営が適している。販売用土地については、企業と立山町との間で協定を締結した上で造成を行うオーダーメイド方式としているため、確実に売却できる見込となっている。また、造成費の財源とした地方債は当売却収入をもって一括償還しており、将来世代に負担を残さない健全な経営に努めている。</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2"/>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153"/>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5"/>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153"/>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5"/>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5"/>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153"/>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5"/>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153"/>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5"/>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5"/>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153"/>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5"/>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153"/>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5"/>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153"/>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5"/>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5"/>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153"/>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5"/>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153"/>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5"/>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153"/>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5"/>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153"/>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5"/>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153"/>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5"/>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153"/>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153"/>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50"/>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下水道事業（農業集落排水施設）</vt:lpstr>
      <vt:lpstr>下水道事業（特定地域排水処理施設）</vt:lpstr>
      <vt:lpstr>宅地造成事業（その他造成）</vt:lpstr>
      <vt:lpstr>'下水道事業（特定地域排水処理施設）'!Print_Area</vt:lpstr>
      <vt:lpstr>'下水道事業（農業集落排水施設）'!Print_Area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米田　真悠</cp:lastModifiedBy>
  <cp:lastPrinted>2024-09-15T04:56:00Z</cp:lastPrinted>
  <dcterms:created xsi:type="dcterms:W3CDTF">2016-02-29T11:30:48Z</dcterms:created>
  <dcterms:modified xsi:type="dcterms:W3CDTF">2024-09-15T05:11:54Z</dcterms:modified>
</cp:coreProperties>
</file>