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高齢福祉課共有\県指導監査\○HP様式集\R60401現在（厚生労働大臣が定める様式に変更）\"/>
    </mc:Choice>
  </mc:AlternateContent>
  <bookViews>
    <workbookView xWindow="0" yWindow="0" windowWidth="23040" windowHeight="8160"/>
  </bookViews>
  <sheets>
    <sheet name="訪問看護" sheetId="1" r:id="rId1"/>
    <sheet name="記入方法 (3)" sheetId="2" r:id="rId2"/>
  </sheets>
  <externalReferences>
    <externalReference r:id="rId3"/>
  </externalReferences>
  <definedNames>
    <definedName name="【記載例】シフト記号表">#REF!</definedName>
    <definedName name="_xlnm.Print_Area" localSheetId="1">'記入方法 (3)'!$A$1:$O$77</definedName>
    <definedName name="_xlnm.Print_Area" localSheetId="0">訪問看護!$A$1:$BD$50</definedName>
    <definedName name="_xlnm.Print_Titles" localSheetId="0">訪問看護!$1:$12</definedName>
    <definedName name="サービス提供責任者">#REF!</definedName>
    <definedName name="シフト記号表">#REF!</definedName>
    <definedName name="その他の従業者">#REF!</definedName>
    <definedName name="医師">#REF!</definedName>
    <definedName name="栄養士">#REF!</definedName>
    <definedName name="介護支援専門員">#REF!</definedName>
    <definedName name="介護職員">#REF!</definedName>
    <definedName name="看護職員">#REF!</definedName>
    <definedName name="管理者">#REF!</definedName>
    <definedName name="機能訓練指導員">#REF!</definedName>
    <definedName name="経験を有する看護師">#REF!</definedName>
    <definedName name="計画作成担当者">#REF!</definedName>
    <definedName name="言語聴覚士">#REF!</definedName>
    <definedName name="作業療法士">#REF!</definedName>
    <definedName name="支援相談員">#REF!</definedName>
    <definedName name="事務員">#REF!</definedName>
    <definedName name="職種">#REF!</definedName>
    <definedName name="生活相談員">#REF!</definedName>
    <definedName name="他のリハビリテーション提供者">#REF!</definedName>
    <definedName name="調理員">#REF!</definedName>
    <definedName name="福祉用具専門相談員">#REF!</definedName>
    <definedName name="訪問介護員">#REF!</definedName>
    <definedName name="薬剤師">#REF!</definedName>
    <definedName name="理学療法士">#REF!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9" i="1" l="1"/>
  <c r="H44" i="1"/>
  <c r="H43" i="1"/>
  <c r="C43" i="1"/>
  <c r="P39" i="1"/>
  <c r="L39" i="1"/>
  <c r="C44" i="1" s="1"/>
  <c r="M44" i="1" s="1"/>
  <c r="H49" i="1" s="1"/>
  <c r="J39" i="1"/>
  <c r="G38" i="1"/>
  <c r="E38" i="1"/>
  <c r="G37" i="1"/>
  <c r="E37" i="1"/>
  <c r="G36" i="1"/>
  <c r="E36" i="1"/>
  <c r="G35" i="1"/>
  <c r="G39" i="1" s="1"/>
  <c r="E35" i="1"/>
  <c r="E39" i="1" s="1"/>
  <c r="AU30" i="1"/>
  <c r="AW30" i="1" s="1"/>
  <c r="AU29" i="1"/>
  <c r="AW29" i="1" s="1"/>
  <c r="AW28" i="1"/>
  <c r="AU28" i="1"/>
  <c r="AU27" i="1"/>
  <c r="AW27" i="1" s="1"/>
  <c r="AU26" i="1"/>
  <c r="AW26" i="1" s="1"/>
  <c r="AU25" i="1"/>
  <c r="AW25" i="1" s="1"/>
  <c r="AW24" i="1"/>
  <c r="AU24" i="1"/>
  <c r="AU23" i="1"/>
  <c r="AW23" i="1" s="1"/>
  <c r="AU22" i="1"/>
  <c r="AW22" i="1" s="1"/>
  <c r="AU21" i="1"/>
  <c r="AW21" i="1" s="1"/>
  <c r="AW20" i="1"/>
  <c r="AU20" i="1"/>
  <c r="AU19" i="1"/>
  <c r="AW19" i="1" s="1"/>
  <c r="AU18" i="1"/>
  <c r="AW18" i="1" s="1"/>
  <c r="AU17" i="1"/>
  <c r="AW17" i="1" s="1"/>
  <c r="AW16" i="1"/>
  <c r="AU16" i="1"/>
  <c r="AU15" i="1"/>
  <c r="AW15" i="1" s="1"/>
  <c r="AU14" i="1"/>
  <c r="AW14" i="1" s="1"/>
  <c r="B14" i="1"/>
  <c r="B15" i="1" s="1"/>
  <c r="B16" i="1" s="1"/>
  <c r="B17" i="1" s="1"/>
  <c r="B18" i="1" s="1"/>
  <c r="B19" i="1" s="1"/>
  <c r="B20" i="1" s="1"/>
  <c r="B21" i="1" s="1"/>
  <c r="B22" i="1" s="1"/>
  <c r="B23" i="1" s="1"/>
  <c r="B24" i="1" s="1"/>
  <c r="B25" i="1" s="1"/>
  <c r="B26" i="1" s="1"/>
  <c r="B27" i="1" s="1"/>
  <c r="B28" i="1" s="1"/>
  <c r="B29" i="1" s="1"/>
  <c r="B30" i="1" s="1"/>
  <c r="AU13" i="1"/>
  <c r="AW13" i="1" s="1"/>
  <c r="AS12" i="1"/>
  <c r="AO12" i="1"/>
  <c r="AK12" i="1"/>
  <c r="AG12" i="1"/>
  <c r="AC12" i="1"/>
  <c r="Y12" i="1"/>
  <c r="U12" i="1"/>
  <c r="Q12" i="1"/>
  <c r="AS11" i="1"/>
  <c r="AR11" i="1"/>
  <c r="AR12" i="1" s="1"/>
  <c r="AO11" i="1"/>
  <c r="AN11" i="1"/>
  <c r="AN12" i="1" s="1"/>
  <c r="AK11" i="1"/>
  <c r="AJ11" i="1"/>
  <c r="AJ12" i="1" s="1"/>
  <c r="AG11" i="1"/>
  <c r="AF11" i="1"/>
  <c r="AF12" i="1" s="1"/>
  <c r="AC11" i="1"/>
  <c r="AB11" i="1"/>
  <c r="AB12" i="1" s="1"/>
  <c r="Y11" i="1"/>
  <c r="X11" i="1"/>
  <c r="X12" i="1" s="1"/>
  <c r="U11" i="1"/>
  <c r="T11" i="1"/>
  <c r="T12" i="1" s="1"/>
  <c r="Q11" i="1"/>
  <c r="P11" i="1"/>
  <c r="P12" i="1" s="1"/>
  <c r="AT10" i="1"/>
  <c r="AT11" i="1" s="1"/>
  <c r="AT12" i="1" s="1"/>
  <c r="AS10" i="1"/>
  <c r="AR10" i="1"/>
  <c r="AQ10" i="1"/>
  <c r="AN10" i="1"/>
  <c r="AM10" i="1"/>
  <c r="AJ10" i="1"/>
  <c r="AI10" i="1"/>
  <c r="AF10" i="1"/>
  <c r="AE10" i="1"/>
  <c r="AB10" i="1"/>
  <c r="AA10" i="1"/>
  <c r="X10" i="1"/>
  <c r="W10" i="1"/>
  <c r="T10" i="1"/>
  <c r="S10" i="1"/>
  <c r="P10" i="1"/>
  <c r="AU8" i="1"/>
  <c r="X2" i="1"/>
  <c r="AQ11" i="1" s="1"/>
  <c r="AQ12" i="1" s="1"/>
  <c r="M49" i="1" l="1"/>
  <c r="Q10" i="1"/>
  <c r="U10" i="1"/>
  <c r="Y10" i="1"/>
  <c r="AC10" i="1"/>
  <c r="AG10" i="1"/>
  <c r="AK10" i="1"/>
  <c r="AO10" i="1"/>
  <c r="R11" i="1"/>
  <c r="R12" i="1" s="1"/>
  <c r="V11" i="1"/>
  <c r="V12" i="1" s="1"/>
  <c r="Z11" i="1"/>
  <c r="Z12" i="1" s="1"/>
  <c r="AD11" i="1"/>
  <c r="AD12" i="1" s="1"/>
  <c r="AH11" i="1"/>
  <c r="AH12" i="1" s="1"/>
  <c r="AL11" i="1"/>
  <c r="AL12" i="1" s="1"/>
  <c r="AP11" i="1"/>
  <c r="AP12" i="1" s="1"/>
  <c r="AZ6" i="1"/>
  <c r="R10" i="1"/>
  <c r="V10" i="1"/>
  <c r="Z10" i="1"/>
  <c r="AD10" i="1"/>
  <c r="AH10" i="1"/>
  <c r="AL10" i="1"/>
  <c r="AP10" i="1"/>
  <c r="S11" i="1"/>
  <c r="S12" i="1" s="1"/>
  <c r="W11" i="1"/>
  <c r="W12" i="1" s="1"/>
  <c r="AA11" i="1"/>
  <c r="AA12" i="1" s="1"/>
  <c r="AE11" i="1"/>
  <c r="AE12" i="1" s="1"/>
  <c r="AI11" i="1"/>
  <c r="AI12" i="1" s="1"/>
  <c r="AM11" i="1"/>
  <c r="AM12" i="1" s="1"/>
</calcChain>
</file>

<file path=xl/sharedStrings.xml><?xml version="1.0" encoding="utf-8"?>
<sst xmlns="http://schemas.openxmlformats.org/spreadsheetml/2006/main" count="134" uniqueCount="110">
  <si>
    <t>（標準様式1）</t>
    <rPh sb="1" eb="3">
      <t>ヒョウジュン</t>
    </rPh>
    <rPh sb="3" eb="5">
      <t>ヨウシキ</t>
    </rPh>
    <phoneticPr fontId="4"/>
  </si>
  <si>
    <t>従業者の勤務の体制及び勤務形態一覧表</t>
    <phoneticPr fontId="3"/>
  </si>
  <si>
    <t>サービス種別</t>
    <rPh sb="4" eb="6">
      <t>シュベツ</t>
    </rPh>
    <phoneticPr fontId="3"/>
  </si>
  <si>
    <t>(</t>
    <phoneticPr fontId="3"/>
  </si>
  <si>
    <t>訪問看護（訪問看護ステーション）</t>
    <rPh sb="0" eb="2">
      <t>ホウモン</t>
    </rPh>
    <rPh sb="2" eb="4">
      <t>カンゴ</t>
    </rPh>
    <rPh sb="5" eb="7">
      <t>ホウモン</t>
    </rPh>
    <rPh sb="7" eb="9">
      <t>カンゴ</t>
    </rPh>
    <phoneticPr fontId="3"/>
  </si>
  <si>
    <t>）</t>
    <phoneticPr fontId="3"/>
  </si>
  <si>
    <t>令和</t>
    <rPh sb="0" eb="2">
      <t>レイワ</t>
    </rPh>
    <phoneticPr fontId="3"/>
  </si>
  <si>
    <t>)</t>
    <phoneticPr fontId="3"/>
  </si>
  <si>
    <t>年</t>
    <rPh sb="0" eb="1">
      <t>ネン</t>
    </rPh>
    <phoneticPr fontId="3"/>
  </si>
  <si>
    <t>月</t>
    <rPh sb="0" eb="1">
      <t>ゲツ</t>
    </rPh>
    <phoneticPr fontId="3"/>
  </si>
  <si>
    <t>事業所名</t>
    <rPh sb="0" eb="3">
      <t>ジギョウショ</t>
    </rPh>
    <rPh sb="3" eb="4">
      <t>メイ</t>
    </rPh>
    <phoneticPr fontId="3"/>
  </si>
  <si>
    <t>(1)</t>
    <phoneticPr fontId="3"/>
  </si>
  <si>
    <t>４週</t>
  </si>
  <si>
    <t>(2)</t>
    <phoneticPr fontId="3"/>
  </si>
  <si>
    <t>予定</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</si>
  <si>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3"/>
  </si>
  <si>
    <t>時間/週</t>
    <rPh sb="0" eb="2">
      <t>ジカン</t>
    </rPh>
    <rPh sb="3" eb="4">
      <t>シュウ</t>
    </rPh>
    <phoneticPr fontId="3"/>
  </si>
  <si>
    <t>時間/月</t>
    <rPh sb="0" eb="2">
      <t>ジカン</t>
    </rPh>
    <rPh sb="3" eb="4">
      <t>ツキ</t>
    </rPh>
    <phoneticPr fontId="3"/>
  </si>
  <si>
    <t>当月の日数</t>
    <rPh sb="0" eb="2">
      <t>トウゲツ</t>
    </rPh>
    <rPh sb="3" eb="5">
      <t>ニッスウ</t>
    </rPh>
    <phoneticPr fontId="3"/>
  </si>
  <si>
    <t>日</t>
    <rPh sb="0" eb="1">
      <t>ニチ</t>
    </rPh>
    <phoneticPr fontId="3"/>
  </si>
  <si>
    <t>No</t>
    <phoneticPr fontId="3"/>
  </si>
  <si>
    <t>(4) 
職種</t>
    <phoneticPr fontId="4"/>
  </si>
  <si>
    <t>(5)
勤務
形態</t>
    <phoneticPr fontId="4"/>
  </si>
  <si>
    <t>(6)
資格</t>
    <rPh sb="4" eb="6">
      <t>シカク</t>
    </rPh>
    <phoneticPr fontId="3"/>
  </si>
  <si>
    <t>(7) 氏　名</t>
    <phoneticPr fontId="4"/>
  </si>
  <si>
    <t>(8)</t>
    <phoneticPr fontId="3"/>
  </si>
  <si>
    <r>
      <t xml:space="preserve">(10)
</t>
    </r>
    <r>
      <rPr>
        <sz val="11"/>
        <rFont val="HGSｺﾞｼｯｸM"/>
        <family val="3"/>
        <charset val="128"/>
      </rPr>
      <t>週平均
勤務時間数</t>
    </r>
    <rPh sb="6" eb="8">
      <t>ヘイキン</t>
    </rPh>
    <rPh sb="9" eb="11">
      <t>キンム</t>
    </rPh>
    <rPh sb="11" eb="13">
      <t>ジカン</t>
    </rPh>
    <rPh sb="13" eb="14">
      <t>スウ</t>
    </rPh>
    <phoneticPr fontId="4"/>
  </si>
  <si>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4"/>
  </si>
  <si>
    <t>1週目</t>
    <rPh sb="1" eb="2">
      <t>シュウ</t>
    </rPh>
    <rPh sb="2" eb="3">
      <t>メ</t>
    </rPh>
    <phoneticPr fontId="3"/>
  </si>
  <si>
    <t>2週目</t>
    <rPh sb="1" eb="2">
      <t>シュウ</t>
    </rPh>
    <rPh sb="2" eb="3">
      <t>メ</t>
    </rPh>
    <phoneticPr fontId="3"/>
  </si>
  <si>
    <t>3週目</t>
    <rPh sb="1" eb="2">
      <t>シュウ</t>
    </rPh>
    <rPh sb="2" eb="3">
      <t>メ</t>
    </rPh>
    <phoneticPr fontId="3"/>
  </si>
  <si>
    <t>4週目</t>
    <rPh sb="1" eb="2">
      <t>シュウ</t>
    </rPh>
    <rPh sb="2" eb="3">
      <t>メ</t>
    </rPh>
    <phoneticPr fontId="3"/>
  </si>
  <si>
    <t>5週目</t>
    <rPh sb="1" eb="2">
      <t>シュウ</t>
    </rPh>
    <rPh sb="2" eb="3">
      <t>メ</t>
    </rPh>
    <phoneticPr fontId="3"/>
  </si>
  <si>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3"/>
  </si>
  <si>
    <t>（勤務形態の記号）</t>
    <rPh sb="1" eb="3">
      <t>キンム</t>
    </rPh>
    <rPh sb="3" eb="5">
      <t>ケイタイ</t>
    </rPh>
    <rPh sb="6" eb="8">
      <t>キゴウ</t>
    </rPh>
    <phoneticPr fontId="3"/>
  </si>
  <si>
    <t>勤務形態</t>
    <rPh sb="0" eb="2">
      <t>キンム</t>
    </rPh>
    <rPh sb="2" eb="4">
      <t>ケイタイ</t>
    </rPh>
    <phoneticPr fontId="3"/>
  </si>
  <si>
    <t>勤務時間数合計</t>
    <rPh sb="0" eb="2">
      <t>キンム</t>
    </rPh>
    <rPh sb="2" eb="5">
      <t>ジカンスウ</t>
    </rPh>
    <rPh sb="5" eb="7">
      <t>ゴウケイ</t>
    </rPh>
    <phoneticPr fontId="3"/>
  </si>
  <si>
    <t>常勤換算の対象時間数</t>
    <rPh sb="0" eb="2">
      <t>ジョウキン</t>
    </rPh>
    <rPh sb="2" eb="4">
      <t>カンサン</t>
    </rPh>
    <rPh sb="5" eb="7">
      <t>タイショウ</t>
    </rPh>
    <rPh sb="7" eb="9">
      <t>ジカン</t>
    </rPh>
    <rPh sb="9" eb="10">
      <t>スウ</t>
    </rPh>
    <phoneticPr fontId="3"/>
  </si>
  <si>
    <t>常勤換算方法対象外の</t>
    <rPh sb="0" eb="2">
      <t>ジョウキン</t>
    </rPh>
    <rPh sb="2" eb="4">
      <t>カンサン</t>
    </rPh>
    <rPh sb="4" eb="6">
      <t>ホウホウ</t>
    </rPh>
    <rPh sb="6" eb="9">
      <t>タイショウガイ</t>
    </rPh>
    <phoneticPr fontId="3"/>
  </si>
  <si>
    <t>記号</t>
    <rPh sb="0" eb="2">
      <t>キゴウ</t>
    </rPh>
    <phoneticPr fontId="3"/>
  </si>
  <si>
    <t>区分</t>
    <rPh sb="0" eb="2">
      <t>クブン</t>
    </rPh>
    <phoneticPr fontId="3"/>
  </si>
  <si>
    <t>当月合計</t>
    <rPh sb="0" eb="2">
      <t>トウゲツ</t>
    </rPh>
    <rPh sb="2" eb="4">
      <t>ゴウケイ</t>
    </rPh>
    <phoneticPr fontId="3"/>
  </si>
  <si>
    <t>週平均</t>
    <rPh sb="0" eb="3">
      <t>シュウヘイキン</t>
    </rPh>
    <phoneticPr fontId="3"/>
  </si>
  <si>
    <t>常勤の従業者の人数</t>
    <rPh sb="0" eb="2">
      <t>ジョウキン</t>
    </rPh>
    <rPh sb="3" eb="6">
      <t>ジュウギョウシャ</t>
    </rPh>
    <rPh sb="7" eb="9">
      <t>ニンズウ</t>
    </rPh>
    <phoneticPr fontId="3"/>
  </si>
  <si>
    <t>A</t>
    <phoneticPr fontId="3"/>
  </si>
  <si>
    <t>常勤で専従</t>
    <rPh sb="0" eb="2">
      <t>ジョウキン</t>
    </rPh>
    <rPh sb="3" eb="5">
      <t>センジュウ</t>
    </rPh>
    <phoneticPr fontId="3"/>
  </si>
  <si>
    <t>B</t>
    <phoneticPr fontId="3"/>
  </si>
  <si>
    <t>常勤で兼務</t>
    <rPh sb="0" eb="2">
      <t>ジョウキン</t>
    </rPh>
    <rPh sb="3" eb="5">
      <t>ケンム</t>
    </rPh>
    <phoneticPr fontId="3"/>
  </si>
  <si>
    <t>C</t>
    <phoneticPr fontId="3"/>
  </si>
  <si>
    <t>非常勤で専従</t>
    <rPh sb="0" eb="3">
      <t>ヒジョウキン</t>
    </rPh>
    <rPh sb="4" eb="6">
      <t>センジュウ</t>
    </rPh>
    <phoneticPr fontId="3"/>
  </si>
  <si>
    <t>-</t>
    <phoneticPr fontId="3"/>
  </si>
  <si>
    <t>D</t>
    <phoneticPr fontId="3"/>
  </si>
  <si>
    <t>非常勤で兼務</t>
    <rPh sb="0" eb="3">
      <t>ヒジョウキン</t>
    </rPh>
    <rPh sb="4" eb="6">
      <t>ケンム</t>
    </rPh>
    <phoneticPr fontId="3"/>
  </si>
  <si>
    <t>合計</t>
    <rPh sb="0" eb="2">
      <t>ゴウケイ</t>
    </rPh>
    <phoneticPr fontId="3"/>
  </si>
  <si>
    <t>■ 常勤換算方法による人数</t>
    <rPh sb="2" eb="4">
      <t>ジョウキン</t>
    </rPh>
    <rPh sb="4" eb="6">
      <t>カンサン</t>
    </rPh>
    <rPh sb="6" eb="8">
      <t>ホウホウ</t>
    </rPh>
    <rPh sb="11" eb="13">
      <t>ニンズウ</t>
    </rPh>
    <phoneticPr fontId="3"/>
  </si>
  <si>
    <t>基準：</t>
    <rPh sb="0" eb="2">
      <t>キジュン</t>
    </rPh>
    <phoneticPr fontId="3"/>
  </si>
  <si>
    <t>週</t>
  </si>
  <si>
    <t>常勤換算の</t>
    <rPh sb="0" eb="2">
      <t>ジョウキン</t>
    </rPh>
    <rPh sb="2" eb="4">
      <t>カンサン</t>
    </rPh>
    <phoneticPr fontId="3"/>
  </si>
  <si>
    <t>常勤の従業者が</t>
    <rPh sb="0" eb="2">
      <t>ジョウキン</t>
    </rPh>
    <rPh sb="3" eb="6">
      <t>ジュウギョウシャ</t>
    </rPh>
    <phoneticPr fontId="3"/>
  </si>
  <si>
    <t>常勤換算後の人数</t>
    <rPh sb="0" eb="2">
      <t>ジョウキン</t>
    </rPh>
    <rPh sb="2" eb="4">
      <t>カンサン</t>
    </rPh>
    <rPh sb="4" eb="5">
      <t>ゴ</t>
    </rPh>
    <rPh sb="6" eb="8">
      <t>ニンズウ</t>
    </rPh>
    <phoneticPr fontId="3"/>
  </si>
  <si>
    <t>÷</t>
    <phoneticPr fontId="3"/>
  </si>
  <si>
    <t>＝</t>
    <phoneticPr fontId="3"/>
  </si>
  <si>
    <t>（小数点第2位以下切り捨て）</t>
    <rPh sb="1" eb="4">
      <t>ショウスウテン</t>
    </rPh>
    <rPh sb="4" eb="5">
      <t>ダイ</t>
    </rPh>
    <rPh sb="6" eb="7">
      <t>イ</t>
    </rPh>
    <rPh sb="7" eb="9">
      <t>イカ</t>
    </rPh>
    <rPh sb="9" eb="10">
      <t>キ</t>
    </rPh>
    <rPh sb="11" eb="12">
      <t>ス</t>
    </rPh>
    <phoneticPr fontId="3"/>
  </si>
  <si>
    <t>■ 看護職員の常勤換算方法による人数</t>
    <rPh sb="2" eb="4">
      <t>カンゴ</t>
    </rPh>
    <rPh sb="4" eb="6">
      <t>ショクイン</t>
    </rPh>
    <rPh sb="7" eb="9">
      <t>ジョウキン</t>
    </rPh>
    <rPh sb="9" eb="11">
      <t>カンサン</t>
    </rPh>
    <rPh sb="11" eb="13">
      <t>ホウホウ</t>
    </rPh>
    <rPh sb="16" eb="18">
      <t>ニンズウ</t>
    </rPh>
    <phoneticPr fontId="3"/>
  </si>
  <si>
    <t>常勤の従業者の人数</t>
  </si>
  <si>
    <t>常勤換算方法による人数</t>
    <rPh sb="0" eb="2">
      <t>ジョウキン</t>
    </rPh>
    <rPh sb="2" eb="4">
      <t>カンサン</t>
    </rPh>
    <rPh sb="4" eb="6">
      <t>ホウホウ</t>
    </rPh>
    <rPh sb="9" eb="11">
      <t>ニンズウ</t>
    </rPh>
    <phoneticPr fontId="3"/>
  </si>
  <si>
    <t>＋</t>
    <phoneticPr fontId="3"/>
  </si>
  <si>
    <t>≪提出不要≫</t>
    <rPh sb="1" eb="3">
      <t>テイシュツ</t>
    </rPh>
    <rPh sb="3" eb="5">
      <t>フヨウ</t>
    </rPh>
    <phoneticPr fontId="3"/>
  </si>
  <si>
    <t>従業者の勤務の体制及び勤務形態一覧表　記入方法　（訪問看護）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カンゴ</t>
    </rPh>
    <phoneticPr fontId="4"/>
  </si>
  <si>
    <t>・・・直接入力する必要がある箇所です。</t>
    <rPh sb="3" eb="5">
      <t>チョクセツ</t>
    </rPh>
    <rPh sb="5" eb="7">
      <t>ニュウリョク</t>
    </rPh>
    <rPh sb="9" eb="11">
      <t>ヒツヨウ</t>
    </rPh>
    <rPh sb="14" eb="16">
      <t>カショ</t>
    </rPh>
    <phoneticPr fontId="3"/>
  </si>
  <si>
    <t>下記の記入方法に従って、入力してください。</t>
    <rPh sb="0" eb="2">
      <t>カキ</t>
    </rPh>
    <rPh sb="3" eb="5">
      <t>キニュウ</t>
    </rPh>
    <rPh sb="5" eb="7">
      <t>ホウホウ</t>
    </rPh>
    <rPh sb="8" eb="9">
      <t>シタガ</t>
    </rPh>
    <rPh sb="12" eb="14">
      <t>ニュウリョク</t>
    </rPh>
    <phoneticPr fontId="3"/>
  </si>
  <si>
    <t>・・・プルダウンから選択して入力する必要がある箇所です。</t>
    <rPh sb="10" eb="12">
      <t>センタク</t>
    </rPh>
    <rPh sb="14" eb="16">
      <t>ニュウリョク</t>
    </rPh>
    <rPh sb="18" eb="20">
      <t>ヒツヨウ</t>
    </rPh>
    <rPh sb="23" eb="25">
      <t>カショ</t>
    </rPh>
    <phoneticPr fontId="3"/>
  </si>
  <si>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</si>
  <si>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
  </si>
  <si>
    <t>　(1) 「４週」・「暦月」のいずれかを選択してください。</t>
    <rPh sb="7" eb="8">
      <t>シュウ</t>
    </rPh>
    <rPh sb="11" eb="12">
      <t>レキ</t>
    </rPh>
    <rPh sb="12" eb="13">
      <t>ツキ</t>
    </rPh>
    <rPh sb="20" eb="22">
      <t>センタク</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</si>
  <si>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3"/>
  </si>
  <si>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</si>
  <si>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3"/>
  </si>
  <si>
    <t xml:space="preserve"> 　　 記入の順序は、職種ごとにまとめてください。</t>
    <rPh sb="4" eb="6">
      <t>キニュウ</t>
    </rPh>
    <rPh sb="7" eb="9">
      <t>ジュンジョ</t>
    </rPh>
    <rPh sb="11" eb="13">
      <t>ショクシュ</t>
    </rPh>
    <phoneticPr fontId="3"/>
  </si>
  <si>
    <t>職種名</t>
    <rPh sb="0" eb="2">
      <t>ショクシュ</t>
    </rPh>
    <rPh sb="2" eb="3">
      <t>メイ</t>
    </rPh>
    <phoneticPr fontId="3"/>
  </si>
  <si>
    <t>管理者</t>
    <rPh sb="0" eb="3">
      <t>カンリシャ</t>
    </rPh>
    <phoneticPr fontId="3"/>
  </si>
  <si>
    <t>看護職員</t>
    <rPh sb="0" eb="2">
      <t>カンゴ</t>
    </rPh>
    <rPh sb="2" eb="4">
      <t>ショクイン</t>
    </rPh>
    <phoneticPr fontId="3"/>
  </si>
  <si>
    <t>理学療法士</t>
    <rPh sb="0" eb="2">
      <t>リガク</t>
    </rPh>
    <rPh sb="2" eb="5">
      <t>リョウホウシ</t>
    </rPh>
    <phoneticPr fontId="3"/>
  </si>
  <si>
    <t>作業療法士</t>
    <rPh sb="0" eb="2">
      <t>サギョウ</t>
    </rPh>
    <rPh sb="2" eb="5">
      <t>リョウホウシ</t>
    </rPh>
    <phoneticPr fontId="3"/>
  </si>
  <si>
    <t>言語聴覚士</t>
    <rPh sb="0" eb="2">
      <t>ゲンゴ</t>
    </rPh>
    <rPh sb="2" eb="5">
      <t>チョウカクシ</t>
    </rPh>
    <phoneticPr fontId="3"/>
  </si>
  <si>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4"/>
  </si>
  <si>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3"/>
  </si>
  <si>
    <t>（注）常勤・非常勤の区分について</t>
    <rPh sb="1" eb="2">
      <t>チュウ</t>
    </rPh>
    <rPh sb="3" eb="5">
      <t>ジョウキン</t>
    </rPh>
    <rPh sb="6" eb="9">
      <t>ヒジョウキン</t>
    </rPh>
    <rPh sb="10" eb="12">
      <t>クブン</t>
    </rPh>
    <phoneticPr fontId="3"/>
  </si>
  <si>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</si>
  <si>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</si>
  <si>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3"/>
  </si>
  <si>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3"/>
  </si>
  <si>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3"/>
  </si>
  <si>
    <t>　(7) 従業者の氏名を記入してください。</t>
    <rPh sb="5" eb="8">
      <t>ジュウギョウシャ</t>
    </rPh>
    <rPh sb="9" eb="11">
      <t>シメイ</t>
    </rPh>
    <rPh sb="12" eb="14">
      <t>キニュウ</t>
    </rPh>
    <phoneticPr fontId="3"/>
  </si>
  <si>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3"/>
  </si>
  <si>
    <t>　　  ※ 指定基準の確認に際しては、４週分の入力で差し支えありません。</t>
    <phoneticPr fontId="3"/>
  </si>
  <si>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3"/>
  </si>
  <si>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3"/>
  </si>
  <si>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3"/>
  </si>
  <si>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3"/>
  </si>
  <si>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
  </si>
  <si>
    <t>　　　 その他、特記事項欄としてもご活用ください。</t>
    <rPh sb="6" eb="7">
      <t>タ</t>
    </rPh>
    <rPh sb="8" eb="10">
      <t>トッキ</t>
    </rPh>
    <rPh sb="10" eb="12">
      <t>ジコウ</t>
    </rPh>
    <rPh sb="12" eb="13">
      <t>ラン</t>
    </rPh>
    <rPh sb="18" eb="20">
      <t>カツヨウ</t>
    </rPh>
    <phoneticPr fontId="4"/>
  </si>
  <si>
    <t>　(12)【任意入力】 看護職員について、各欄に該当する数字を入力し、常勤換算後の人数を算出してください。</t>
    <rPh sb="6" eb="8">
      <t>ニンイ</t>
    </rPh>
    <rPh sb="8" eb="10">
      <t>ニュウリョク</t>
    </rPh>
    <rPh sb="12" eb="14">
      <t>カンゴ</t>
    </rPh>
    <rPh sb="14" eb="16">
      <t>ショクイン</t>
    </rPh>
    <rPh sb="21" eb="22">
      <t>カク</t>
    </rPh>
    <rPh sb="22" eb="23">
      <t>ラン</t>
    </rPh>
    <rPh sb="24" eb="26">
      <t>ガイトウ</t>
    </rPh>
    <rPh sb="28" eb="30">
      <t>スウジ</t>
    </rPh>
    <rPh sb="31" eb="33">
      <t>ニュウリョク</t>
    </rPh>
    <rPh sb="35" eb="37">
      <t>ジョウキン</t>
    </rPh>
    <rPh sb="37" eb="39">
      <t>カンサン</t>
    </rPh>
    <rPh sb="39" eb="40">
      <t>ゴ</t>
    </rPh>
    <rPh sb="41" eb="43">
      <t>ニンズウ</t>
    </rPh>
    <rPh sb="44" eb="46">
      <t>サンシュツ</t>
    </rPh>
    <phoneticPr fontId="3"/>
  </si>
  <si>
    <t>　　　　○ 常勤換算方法とは、非常勤の従業者について「事業所の従業者の勤務延時間数を当該事業所において常勤の従業者が勤務すべき時間数で除することにより、</t>
    <phoneticPr fontId="3"/>
  </si>
  <si>
    <t>　　　　　常勤の従業者の員数に換算する方法」であるため、常勤の従業者については常勤換算方法によらず、実人数で計算する。</t>
    <phoneticPr fontId="3"/>
  </si>
  <si>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3"/>
  </si>
  <si>
    <t>　　　　　手入力すること。</t>
    <phoneticPr fontId="3"/>
  </si>
  <si>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3"/>
  </si>
  <si>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3"/>
  </si>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</sst>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
    <numFmt numFmtId="177" formatCode="#,##0.0#"/>
    <numFmt numFmtId="178" formatCode="#,##0&quot;人&quot;"/>
    <numFmt numFmtId="179" formatCode="#,##0.##"/>
    <numFmt numFmtId="180" formatCode="#,##0.0;[Red]\-#,##0.0"/>
    <numFmt numFmtId="181" formatCode="#,##0.0&quot;人&quot;"/>
  </numFmts>
  <fonts count="19" x14ac:knownFonts="1">
    <font>
      <sz val="11"/>
      <color theme="1"/>
      <name val="游ゴシック"/>
      <family val="2"/>
      <charset val="128"/>
      <scheme val="minor"/>
    </font>
    <font>
      <sz val="11"/>
      <color theme="1"/>
      <name val="游ゴシック"/>
      <family val="2"/>
      <charset val="128"/>
      <scheme val="minor"/>
    </font>
    <font>
      <sz val="16"/>
      <name val="HGSｺﾞｼｯｸM"/>
      <family val="3"/>
      <charset val="128"/>
    </font>
    <font>
      <sz val="6"/>
      <name val="游ゴシック"/>
      <family val="2"/>
      <charset val="128"/>
      <scheme val="minor"/>
    </font>
    <font>
      <sz val="6"/>
      <name val="ＭＳ Ｐゴシック"/>
      <family val="3"/>
      <charset val="128"/>
    </font>
    <font>
      <b/>
      <sz val="16"/>
      <name val="HGSｺﾞｼｯｸM"/>
      <family val="3"/>
      <charset val="128"/>
    </font>
    <font>
      <b/>
      <sz val="14"/>
      <name val="HGSｺﾞｼｯｸM"/>
      <family val="3"/>
      <charset val="128"/>
    </font>
    <font>
      <sz val="14"/>
      <name val="HGSｺﾞｼｯｸM"/>
      <family val="3"/>
      <charset val="128"/>
    </font>
    <font>
      <sz val="12"/>
      <name val="HGSｺﾞｼｯｸM"/>
      <family val="3"/>
      <charset val="128"/>
    </font>
    <font>
      <sz val="11"/>
      <name val="HGSｺﾞｼｯｸM"/>
      <family val="3"/>
      <charset val="128"/>
    </font>
    <font>
      <b/>
      <sz val="12"/>
      <name val="HGSｺﾞｼｯｸM"/>
      <family val="3"/>
      <charset val="128"/>
    </font>
    <font>
      <sz val="14"/>
      <color rgb="FFFF0000"/>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rgb="FFCCFFCC"/>
        <bgColor indexed="64"/>
      </patternFill>
    </fill>
    <fill>
      <patternFill patternType="solid">
        <fgColor theme="0"/>
        <bgColor indexed="64"/>
      </patternFill>
    </fill>
    <fill>
      <patternFill patternType="solid">
        <fgColor rgb="FFCCECFF"/>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08">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right" vertical="center"/>
    </xf>
    <xf numFmtId="0" fontId="5" fillId="2" borderId="0" xfId="0" applyFont="1" applyFill="1" applyAlignment="1" applyProtection="1">
      <alignment horizontal="center" vertical="center"/>
      <protection locked="0"/>
    </xf>
    <xf numFmtId="0" fontId="6" fillId="0" borderId="0" xfId="0" applyFont="1" applyAlignment="1">
      <alignment horizontal="left" vertical="center"/>
    </xf>
    <xf numFmtId="0" fontId="5" fillId="0" borderId="0" xfId="0" applyFont="1">
      <alignment vertical="center"/>
    </xf>
    <xf numFmtId="0" fontId="5" fillId="3" borderId="0" xfId="0" applyFont="1" applyFill="1" applyAlignment="1" applyProtection="1">
      <alignment horizontal="center" vertical="center"/>
      <protection locked="0"/>
    </xf>
    <xf numFmtId="0" fontId="5" fillId="0" borderId="0" xfId="0" applyFont="1" applyAlignment="1">
      <alignment horizontal="center" vertical="center"/>
    </xf>
    <xf numFmtId="0" fontId="6" fillId="0" borderId="0" xfId="0" applyFont="1" applyAlignment="1">
      <alignment horizontal="right" vertical="center"/>
    </xf>
    <xf numFmtId="0" fontId="6" fillId="4" borderId="0" xfId="0" applyFont="1" applyFill="1" applyAlignment="1">
      <alignment horizontal="center" vertical="center"/>
    </xf>
    <xf numFmtId="0" fontId="6" fillId="4" borderId="0" xfId="0" applyFont="1" applyFill="1" applyAlignment="1">
      <alignment horizontal="right" vertical="center"/>
    </xf>
    <xf numFmtId="0" fontId="6" fillId="4" borderId="0" xfId="0" applyFont="1" applyFill="1">
      <alignment vertical="center"/>
    </xf>
    <xf numFmtId="0" fontId="6" fillId="0" borderId="0" xfId="0" applyFont="1">
      <alignment vertical="center"/>
    </xf>
    <xf numFmtId="0" fontId="5" fillId="0" borderId="0" xfId="0" applyFont="1" applyAlignment="1">
      <alignment horizontal="center" vertical="center"/>
    </xf>
    <xf numFmtId="0" fontId="2" fillId="0" borderId="0" xfId="0" quotePrefix="1" applyFont="1" applyAlignment="1">
      <alignment horizontal="center" vertical="center"/>
    </xf>
    <xf numFmtId="0" fontId="2" fillId="2" borderId="1" xfId="0" applyFont="1" applyFill="1" applyBorder="1" applyAlignment="1" applyProtection="1">
      <alignment horizontal="center" vertical="center"/>
      <protection locked="0"/>
    </xf>
    <xf numFmtId="0" fontId="2" fillId="4" borderId="0" xfId="0" applyFont="1" applyFill="1">
      <alignment vertical="center"/>
    </xf>
    <xf numFmtId="0" fontId="5" fillId="4" borderId="0" xfId="0" applyFont="1" applyFill="1" applyAlignment="1">
      <alignment horizontal="right" vertical="center"/>
    </xf>
    <xf numFmtId="0" fontId="5" fillId="4" borderId="0" xfId="0" applyFont="1" applyFill="1">
      <alignment vertical="center"/>
    </xf>
    <xf numFmtId="0" fontId="5" fillId="4" borderId="0" xfId="0" applyFont="1" applyFill="1" applyAlignment="1">
      <alignment horizontal="center" vertical="center"/>
    </xf>
    <xf numFmtId="0" fontId="2" fillId="4" borderId="0" xfId="0" applyFont="1" applyFill="1" applyAlignment="1">
      <alignment horizontal="center" vertical="center"/>
    </xf>
    <xf numFmtId="0" fontId="7" fillId="4" borderId="0" xfId="0" applyFont="1" applyFill="1" applyAlignment="1">
      <alignment horizontal="centerContinuous" vertical="center"/>
    </xf>
    <xf numFmtId="0" fontId="2" fillId="4" borderId="0" xfId="0" applyFont="1" applyFill="1" applyAlignment="1">
      <alignment horizontal="centerContinuous" vertical="center"/>
    </xf>
    <xf numFmtId="0" fontId="7" fillId="0" borderId="0" xfId="0" applyFont="1">
      <alignment vertical="center"/>
    </xf>
    <xf numFmtId="0" fontId="2" fillId="3" borderId="2" xfId="0" applyFont="1" applyFill="1" applyBorder="1" applyAlignment="1" applyProtection="1">
      <alignment horizontal="center" vertical="center"/>
      <protection locked="0"/>
    </xf>
    <xf numFmtId="0" fontId="2" fillId="3" borderId="3" xfId="0" applyFont="1" applyFill="1" applyBorder="1" applyAlignment="1" applyProtection="1">
      <alignment horizontal="center" vertical="center"/>
      <protection locked="0"/>
    </xf>
    <xf numFmtId="20" fontId="2" fillId="4" borderId="0" xfId="0" applyNumberFormat="1" applyFont="1" applyFill="1">
      <alignment vertical="center"/>
    </xf>
    <xf numFmtId="20" fontId="2" fillId="4" borderId="0" xfId="0" applyNumberFormat="1" applyFont="1" applyFill="1" applyAlignment="1">
      <alignment horizontal="center" vertical="center"/>
    </xf>
    <xf numFmtId="176" fontId="2" fillId="4" borderId="0" xfId="0" applyNumberFormat="1" applyFont="1" applyFill="1">
      <alignment vertical="center"/>
    </xf>
    <xf numFmtId="0" fontId="2" fillId="4" borderId="0" xfId="0" applyFont="1" applyFill="1" applyAlignment="1">
      <alignment horizontal="left" vertical="center"/>
    </xf>
    <xf numFmtId="0" fontId="2" fillId="0" borderId="0" xfId="0" applyFont="1" applyAlignment="1">
      <alignment horizontal="center" vertical="center"/>
    </xf>
    <xf numFmtId="0" fontId="7" fillId="0" borderId="0" xfId="0" applyFont="1" applyAlignment="1">
      <alignment horizontal="left" vertical="center"/>
    </xf>
    <xf numFmtId="0" fontId="2" fillId="0" borderId="0" xfId="0" applyFont="1" applyAlignment="1">
      <alignment horizontal="right"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8" fillId="0" borderId="0" xfId="0" applyFont="1">
      <alignment vertical="center"/>
    </xf>
    <xf numFmtId="0" fontId="8" fillId="0" borderId="0" xfId="0" applyFont="1" applyAlignment="1">
      <alignment horizontal="left" vertical="center"/>
    </xf>
    <xf numFmtId="0" fontId="8" fillId="0" borderId="0" xfId="0" applyFont="1" applyAlignment="1">
      <alignment horizontal="right" vertical="center"/>
    </xf>
    <xf numFmtId="0" fontId="2" fillId="0" borderId="4"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quotePrefix="1" applyFont="1" applyBorder="1" applyAlignment="1">
      <alignment horizontal="center" vertical="center"/>
    </xf>
    <xf numFmtId="0" fontId="2" fillId="0" borderId="5" xfId="0" applyFont="1" applyBorder="1" applyAlignment="1">
      <alignment horizontal="center" vertical="center"/>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xf>
    <xf numFmtId="0" fontId="2" fillId="0" borderId="0" xfId="0" applyFont="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8" fillId="0" borderId="20" xfId="0" applyFont="1" applyBorder="1" applyAlignment="1">
      <alignment horizontal="center" vertical="center" wrapText="1"/>
    </xf>
    <xf numFmtId="0" fontId="8" fillId="0" borderId="21" xfId="0" applyFont="1" applyBorder="1" applyAlignment="1">
      <alignment horizontal="center" vertical="center" wrapText="1"/>
    </xf>
    <xf numFmtId="0" fontId="7" fillId="0" borderId="20" xfId="0" applyFont="1" applyBorder="1" applyAlignment="1">
      <alignment horizontal="center" vertical="center"/>
    </xf>
    <xf numFmtId="0" fontId="7" fillId="0" borderId="1" xfId="0" applyFont="1" applyBorder="1" applyAlignment="1">
      <alignment horizontal="center" vertical="center"/>
    </xf>
    <xf numFmtId="0" fontId="7" fillId="0" borderId="21" xfId="0" applyFont="1" applyBorder="1" applyAlignment="1">
      <alignment horizontal="center" vertical="center"/>
    </xf>
    <xf numFmtId="0" fontId="2" fillId="0" borderId="21" xfId="0" applyFont="1" applyBorder="1" applyAlignment="1">
      <alignment horizontal="center" vertical="center"/>
    </xf>
    <xf numFmtId="0" fontId="8" fillId="0" borderId="22" xfId="0" applyFont="1" applyBorder="1" applyAlignment="1">
      <alignment horizontal="center" vertical="center" wrapText="1"/>
    </xf>
    <xf numFmtId="0" fontId="8" fillId="0" borderId="2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4" xfId="0" applyFont="1" applyBorder="1" applyAlignment="1">
      <alignment horizontal="center" vertical="center"/>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31" xfId="0" applyFont="1" applyBorder="1" applyAlignment="1">
      <alignment horizontal="center" vertical="center" wrapText="1"/>
    </xf>
    <xf numFmtId="0" fontId="2" fillId="0" borderId="32" xfId="0" applyFont="1" applyBorder="1">
      <alignment vertical="center"/>
    </xf>
    <xf numFmtId="0" fontId="8" fillId="2" borderId="33"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2" fillId="2" borderId="35" xfId="0" applyFont="1" applyFill="1" applyBorder="1" applyAlignment="1" applyProtection="1">
      <alignment horizontal="center" vertical="center" wrapText="1"/>
      <protection locked="0"/>
    </xf>
    <xf numFmtId="0" fontId="2" fillId="2" borderId="34" xfId="0" applyFont="1" applyFill="1" applyBorder="1" applyAlignment="1" applyProtection="1">
      <alignment horizontal="center" vertical="center" wrapText="1"/>
      <protection locked="0"/>
    </xf>
    <xf numFmtId="0" fontId="2" fillId="2" borderId="35" xfId="0" applyFont="1" applyFill="1" applyBorder="1" applyAlignment="1" applyProtection="1">
      <alignment horizontal="center" vertical="center" shrinkToFit="1"/>
      <protection locked="0"/>
    </xf>
    <xf numFmtId="0" fontId="2" fillId="2" borderId="36" xfId="0" applyFont="1" applyFill="1" applyBorder="1" applyAlignment="1" applyProtection="1">
      <alignment horizontal="center" vertical="center" shrinkToFit="1"/>
      <protection locked="0"/>
    </xf>
    <xf numFmtId="0" fontId="2" fillId="2" borderId="34" xfId="0" applyFont="1" applyFill="1" applyBorder="1" applyAlignment="1" applyProtection="1">
      <alignment horizontal="center" vertical="center" shrinkToFit="1"/>
      <protection locked="0"/>
    </xf>
    <xf numFmtId="0" fontId="2" fillId="3" borderId="35" xfId="0" applyFont="1" applyFill="1" applyBorder="1" applyAlignment="1" applyProtection="1">
      <alignment horizontal="center" vertical="center" wrapText="1"/>
      <protection locked="0"/>
    </xf>
    <xf numFmtId="0" fontId="2" fillId="3" borderId="36" xfId="0" applyFont="1" applyFill="1" applyBorder="1" applyAlignment="1" applyProtection="1">
      <alignment horizontal="center" vertical="center" wrapText="1"/>
      <protection locked="0"/>
    </xf>
    <xf numFmtId="0" fontId="2" fillId="3" borderId="37" xfId="0" applyFont="1" applyFill="1" applyBorder="1" applyAlignment="1" applyProtection="1">
      <alignment horizontal="center" vertical="center" wrapText="1"/>
      <protection locked="0"/>
    </xf>
    <xf numFmtId="177" fontId="2" fillId="3" borderId="38" xfId="0" applyNumberFormat="1" applyFont="1" applyFill="1" applyBorder="1" applyAlignment="1" applyProtection="1">
      <alignment horizontal="center" vertical="center" shrinkToFit="1"/>
      <protection locked="0"/>
    </xf>
    <xf numFmtId="177" fontId="2" fillId="3" borderId="39" xfId="0" applyNumberFormat="1" applyFont="1" applyFill="1" applyBorder="1" applyAlignment="1" applyProtection="1">
      <alignment horizontal="center" vertical="center" shrinkToFit="1"/>
      <protection locked="0"/>
    </xf>
    <xf numFmtId="177" fontId="2" fillId="3" borderId="40" xfId="0" applyNumberFormat="1" applyFont="1" applyFill="1" applyBorder="1" applyAlignment="1" applyProtection="1">
      <alignment horizontal="center" vertical="center" shrinkToFit="1"/>
      <protection locked="0"/>
    </xf>
    <xf numFmtId="177" fontId="5" fillId="4" borderId="33" xfId="0" applyNumberFormat="1" applyFont="1" applyFill="1" applyBorder="1" applyAlignment="1">
      <alignment horizontal="center" vertical="center" wrapText="1"/>
    </xf>
    <xf numFmtId="177" fontId="5" fillId="4" borderId="37" xfId="0" applyNumberFormat="1" applyFont="1" applyFill="1" applyBorder="1" applyAlignment="1">
      <alignment horizontal="center" vertical="center" wrapText="1"/>
    </xf>
    <xf numFmtId="177" fontId="5" fillId="4" borderId="33" xfId="1" applyNumberFormat="1" applyFont="1" applyFill="1" applyBorder="1" applyAlignment="1" applyProtection="1">
      <alignment horizontal="center" vertical="center" wrapText="1"/>
    </xf>
    <xf numFmtId="177" fontId="5" fillId="4" borderId="37" xfId="1" applyNumberFormat="1" applyFont="1" applyFill="1" applyBorder="1" applyAlignment="1" applyProtection="1">
      <alignment horizontal="center" vertical="center" wrapText="1"/>
    </xf>
    <xf numFmtId="0" fontId="2" fillId="3" borderId="33" xfId="0" applyFont="1" applyFill="1" applyBorder="1" applyAlignment="1" applyProtection="1">
      <alignment horizontal="left" vertical="center" wrapText="1"/>
      <protection locked="0"/>
    </xf>
    <xf numFmtId="0" fontId="2" fillId="3" borderId="36" xfId="0" applyFont="1" applyFill="1" applyBorder="1" applyAlignment="1" applyProtection="1">
      <alignment horizontal="left" vertical="center" wrapText="1"/>
      <protection locked="0"/>
    </xf>
    <xf numFmtId="0" fontId="2" fillId="3" borderId="37" xfId="0" applyFont="1" applyFill="1" applyBorder="1" applyAlignment="1" applyProtection="1">
      <alignment horizontal="left" vertical="center" wrapText="1"/>
      <protection locked="0"/>
    </xf>
    <xf numFmtId="0" fontId="2" fillId="0" borderId="41" xfId="0" applyFont="1" applyBorder="1">
      <alignment vertical="center"/>
    </xf>
    <xf numFmtId="0" fontId="8" fillId="2" borderId="17" xfId="0" applyFont="1" applyFill="1" applyBorder="1" applyAlignment="1" applyProtection="1">
      <alignment horizontal="center" vertical="center" wrapText="1"/>
      <protection locked="0"/>
    </xf>
    <xf numFmtId="0" fontId="8" fillId="2" borderId="3"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shrinkToFit="1"/>
      <protection locked="0"/>
    </xf>
    <xf numFmtId="0" fontId="2" fillId="2" borderId="18" xfId="0" applyFont="1" applyFill="1" applyBorder="1" applyAlignment="1" applyProtection="1">
      <alignment horizontal="center" vertical="center" shrinkToFit="1"/>
      <protection locked="0"/>
    </xf>
    <xf numFmtId="0" fontId="2" fillId="2" borderId="3" xfId="0" applyFont="1" applyFill="1" applyBorder="1" applyAlignment="1" applyProtection="1">
      <alignment horizontal="center" vertical="center" shrinkToFit="1"/>
      <protection locked="0"/>
    </xf>
    <xf numFmtId="0" fontId="2" fillId="3" borderId="2" xfId="0" applyFont="1" applyFill="1" applyBorder="1" applyAlignment="1" applyProtection="1">
      <alignment horizontal="center" vertical="center" wrapText="1"/>
      <protection locked="0"/>
    </xf>
    <xf numFmtId="0" fontId="2" fillId="3" borderId="18" xfId="0" applyFont="1" applyFill="1" applyBorder="1" applyAlignment="1" applyProtection="1">
      <alignment horizontal="center" vertical="center" wrapText="1"/>
      <protection locked="0"/>
    </xf>
    <xf numFmtId="0" fontId="2" fillId="3" borderId="19" xfId="0" applyFont="1" applyFill="1" applyBorder="1" applyAlignment="1" applyProtection="1">
      <alignment horizontal="center" vertical="center" wrapText="1"/>
      <protection locked="0"/>
    </xf>
    <xf numFmtId="177" fontId="2" fillId="3" borderId="42" xfId="0" applyNumberFormat="1" applyFont="1" applyFill="1" applyBorder="1" applyAlignment="1" applyProtection="1">
      <alignment horizontal="center" vertical="center" shrinkToFit="1"/>
      <protection locked="0"/>
    </xf>
    <xf numFmtId="177" fontId="2" fillId="3" borderId="43" xfId="0" applyNumberFormat="1" applyFont="1" applyFill="1" applyBorder="1" applyAlignment="1" applyProtection="1">
      <alignment horizontal="center" vertical="center" shrinkToFit="1"/>
      <protection locked="0"/>
    </xf>
    <xf numFmtId="177" fontId="2" fillId="3" borderId="44" xfId="0" applyNumberFormat="1" applyFont="1" applyFill="1" applyBorder="1" applyAlignment="1" applyProtection="1">
      <alignment horizontal="center" vertical="center" shrinkToFit="1"/>
      <protection locked="0"/>
    </xf>
    <xf numFmtId="177" fontId="5" fillId="4" borderId="17" xfId="0" applyNumberFormat="1" applyFont="1" applyFill="1" applyBorder="1" applyAlignment="1">
      <alignment horizontal="center" vertical="center" wrapText="1"/>
    </xf>
    <xf numFmtId="177" fontId="5" fillId="4" borderId="19" xfId="0" applyNumberFormat="1" applyFont="1" applyFill="1" applyBorder="1" applyAlignment="1">
      <alignment horizontal="center" vertical="center" wrapText="1"/>
    </xf>
    <xf numFmtId="177" fontId="5" fillId="4" borderId="17" xfId="1" applyNumberFormat="1" applyFont="1" applyFill="1" applyBorder="1" applyAlignment="1" applyProtection="1">
      <alignment horizontal="center" vertical="center" wrapText="1"/>
    </xf>
    <xf numFmtId="177" fontId="5" fillId="4" borderId="19" xfId="1" applyNumberFormat="1" applyFont="1" applyFill="1" applyBorder="1" applyAlignment="1" applyProtection="1">
      <alignment horizontal="center" vertical="center" wrapText="1"/>
    </xf>
    <xf numFmtId="0" fontId="2" fillId="3" borderId="17" xfId="0" applyFont="1" applyFill="1" applyBorder="1" applyAlignment="1" applyProtection="1">
      <alignment horizontal="left" vertical="center" wrapText="1"/>
      <protection locked="0"/>
    </xf>
    <xf numFmtId="0" fontId="2" fillId="3" borderId="18" xfId="0" applyFont="1" applyFill="1" applyBorder="1" applyAlignment="1" applyProtection="1">
      <alignment horizontal="left" vertical="center" wrapText="1"/>
      <protection locked="0"/>
    </xf>
    <xf numFmtId="0" fontId="2" fillId="3" borderId="19" xfId="0" applyFont="1" applyFill="1" applyBorder="1" applyAlignment="1" applyProtection="1">
      <alignment horizontal="left" vertical="center" wrapText="1"/>
      <protection locked="0"/>
    </xf>
    <xf numFmtId="0" fontId="2" fillId="0" borderId="45" xfId="0" applyFont="1" applyBorder="1">
      <alignment vertical="center"/>
    </xf>
    <xf numFmtId="0" fontId="8" fillId="2" borderId="46" xfId="0" applyFont="1" applyFill="1" applyBorder="1" applyAlignment="1" applyProtection="1">
      <alignment horizontal="center" vertical="center" wrapText="1"/>
      <protection locked="0"/>
    </xf>
    <xf numFmtId="0" fontId="8" fillId="2" borderId="47" xfId="0" applyFont="1" applyFill="1" applyBorder="1" applyAlignment="1" applyProtection="1">
      <alignment horizontal="center" vertical="center" wrapText="1"/>
      <protection locked="0"/>
    </xf>
    <xf numFmtId="0" fontId="2" fillId="2" borderId="48" xfId="0" applyFont="1" applyFill="1" applyBorder="1" applyAlignment="1" applyProtection="1">
      <alignment horizontal="center" vertical="center" wrapText="1"/>
      <protection locked="0"/>
    </xf>
    <xf numFmtId="0" fontId="2" fillId="2" borderId="47" xfId="0" applyFont="1" applyFill="1" applyBorder="1" applyAlignment="1" applyProtection="1">
      <alignment horizontal="center" vertical="center" wrapText="1"/>
      <protection locked="0"/>
    </xf>
    <xf numFmtId="0" fontId="2" fillId="2" borderId="48" xfId="0" applyFont="1" applyFill="1" applyBorder="1" applyAlignment="1" applyProtection="1">
      <alignment horizontal="center" vertical="center" shrinkToFit="1"/>
      <protection locked="0"/>
    </xf>
    <xf numFmtId="0" fontId="2" fillId="2" borderId="49" xfId="0" applyFont="1" applyFill="1" applyBorder="1" applyAlignment="1" applyProtection="1">
      <alignment horizontal="center" vertical="center" shrinkToFit="1"/>
      <protection locked="0"/>
    </xf>
    <xf numFmtId="0" fontId="2" fillId="2" borderId="47" xfId="0" applyFont="1" applyFill="1" applyBorder="1" applyAlignment="1" applyProtection="1">
      <alignment horizontal="center" vertical="center" shrinkToFit="1"/>
      <protection locked="0"/>
    </xf>
    <xf numFmtId="0" fontId="2" fillId="3" borderId="48" xfId="0" applyFont="1" applyFill="1" applyBorder="1" applyAlignment="1" applyProtection="1">
      <alignment horizontal="center" vertical="center" wrapText="1"/>
      <protection locked="0"/>
    </xf>
    <xf numFmtId="0" fontId="2" fillId="3" borderId="49" xfId="0" applyFont="1" applyFill="1" applyBorder="1" applyAlignment="1" applyProtection="1">
      <alignment horizontal="center" vertical="center" wrapText="1"/>
      <protection locked="0"/>
    </xf>
    <xf numFmtId="0" fontId="2" fillId="3" borderId="50" xfId="0" applyFont="1" applyFill="1" applyBorder="1" applyAlignment="1" applyProtection="1">
      <alignment horizontal="center" vertical="center" wrapText="1"/>
      <protection locked="0"/>
    </xf>
    <xf numFmtId="177" fontId="2" fillId="3" borderId="29" xfId="0" applyNumberFormat="1" applyFont="1" applyFill="1" applyBorder="1" applyAlignment="1" applyProtection="1">
      <alignment horizontal="center" vertical="center" shrinkToFit="1"/>
      <protection locked="0"/>
    </xf>
    <xf numFmtId="177" fontId="2" fillId="3" borderId="30" xfId="0" applyNumberFormat="1" applyFont="1" applyFill="1" applyBorder="1" applyAlignment="1" applyProtection="1">
      <alignment horizontal="center" vertical="center" shrinkToFit="1"/>
      <protection locked="0"/>
    </xf>
    <xf numFmtId="177" fontId="2" fillId="3" borderId="31" xfId="0" applyNumberFormat="1" applyFont="1" applyFill="1" applyBorder="1" applyAlignment="1" applyProtection="1">
      <alignment horizontal="center" vertical="center" shrinkToFit="1"/>
      <protection locked="0"/>
    </xf>
    <xf numFmtId="177" fontId="5" fillId="4" borderId="46" xfId="0" applyNumberFormat="1" applyFont="1" applyFill="1" applyBorder="1" applyAlignment="1">
      <alignment horizontal="center" vertical="center" wrapText="1"/>
    </xf>
    <xf numFmtId="177" fontId="5" fillId="4" borderId="50" xfId="0" applyNumberFormat="1" applyFont="1" applyFill="1" applyBorder="1" applyAlignment="1">
      <alignment horizontal="center" vertical="center" wrapText="1"/>
    </xf>
    <xf numFmtId="177" fontId="5" fillId="4" borderId="46" xfId="1" applyNumberFormat="1" applyFont="1" applyFill="1" applyBorder="1" applyAlignment="1" applyProtection="1">
      <alignment horizontal="center" vertical="center" wrapText="1"/>
    </xf>
    <xf numFmtId="177" fontId="5" fillId="4" borderId="50" xfId="1" applyNumberFormat="1" applyFont="1" applyFill="1" applyBorder="1" applyAlignment="1" applyProtection="1">
      <alignment horizontal="center" vertical="center" wrapText="1"/>
    </xf>
    <xf numFmtId="0" fontId="2" fillId="3" borderId="46" xfId="0" applyFont="1" applyFill="1" applyBorder="1" applyAlignment="1" applyProtection="1">
      <alignment horizontal="left" vertical="center" wrapText="1"/>
      <protection locked="0"/>
    </xf>
    <xf numFmtId="0" fontId="2" fillId="3" borderId="49" xfId="0" applyFont="1" applyFill="1" applyBorder="1" applyAlignment="1" applyProtection="1">
      <alignment horizontal="left" vertical="center" wrapText="1"/>
      <protection locked="0"/>
    </xf>
    <xf numFmtId="0" fontId="2" fillId="3" borderId="50" xfId="0" applyFont="1" applyFill="1" applyBorder="1" applyAlignment="1" applyProtection="1">
      <alignment horizontal="left" vertical="center" wrapText="1"/>
      <protection locked="0"/>
    </xf>
    <xf numFmtId="0" fontId="10" fillId="0" borderId="0" xfId="0" applyFont="1">
      <alignment vertical="center"/>
    </xf>
    <xf numFmtId="0" fontId="8" fillId="0" borderId="0" xfId="0" applyFont="1" applyAlignment="1">
      <alignment vertical="center" shrinkToFit="1"/>
    </xf>
    <xf numFmtId="0" fontId="9" fillId="0" borderId="0" xfId="0" applyFont="1" applyAlignment="1">
      <alignment vertical="center" shrinkToFit="1"/>
    </xf>
    <xf numFmtId="0" fontId="7" fillId="4" borderId="0" xfId="0" applyFont="1" applyFill="1">
      <alignment vertical="center"/>
    </xf>
    <xf numFmtId="0" fontId="7" fillId="0" borderId="0" xfId="0" applyFont="1" applyAlignment="1">
      <alignment horizontal="center" vertical="center"/>
    </xf>
    <xf numFmtId="0" fontId="8" fillId="0" borderId="0" xfId="0" applyFont="1" applyAlignment="1">
      <alignment horizontal="center" vertical="center" wrapText="1"/>
    </xf>
    <xf numFmtId="0" fontId="7" fillId="0" borderId="0" xfId="0" applyFont="1" applyAlignment="1">
      <alignment horizontal="centerContinuous"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8" xfId="0" applyFont="1" applyBorder="1" applyAlignment="1">
      <alignment horizontal="center" vertical="center"/>
    </xf>
    <xf numFmtId="0" fontId="7" fillId="0" borderId="51" xfId="0" applyFont="1" applyBorder="1" applyAlignment="1">
      <alignment horizontal="center" vertical="center"/>
    </xf>
    <xf numFmtId="178" fontId="7" fillId="4" borderId="0" xfId="0" applyNumberFormat="1" applyFont="1" applyFill="1" applyAlignment="1">
      <alignment horizontal="center" vertical="center"/>
    </xf>
    <xf numFmtId="179" fontId="7" fillId="0" borderId="2" xfId="0" applyNumberFormat="1" applyFont="1" applyBorder="1" applyAlignment="1">
      <alignment horizontal="right" vertical="center"/>
    </xf>
    <xf numFmtId="179" fontId="7" fillId="0" borderId="3" xfId="0" applyNumberFormat="1" applyFont="1" applyBorder="1" applyAlignment="1">
      <alignment horizontal="right" vertical="center"/>
    </xf>
    <xf numFmtId="179" fontId="7" fillId="0" borderId="2" xfId="1" applyNumberFormat="1" applyFont="1" applyFill="1" applyBorder="1" applyAlignment="1" applyProtection="1">
      <alignment horizontal="right" vertical="center"/>
    </xf>
    <xf numFmtId="179" fontId="7" fillId="0" borderId="3" xfId="1" applyNumberFormat="1" applyFont="1" applyFill="1" applyBorder="1" applyAlignment="1" applyProtection="1">
      <alignment horizontal="right" vertical="center"/>
    </xf>
    <xf numFmtId="179" fontId="7" fillId="0" borderId="0" xfId="0" applyNumberFormat="1" applyFont="1">
      <alignment vertical="center"/>
    </xf>
    <xf numFmtId="179" fontId="7" fillId="3" borderId="2" xfId="0" applyNumberFormat="1" applyFont="1" applyFill="1" applyBorder="1" applyAlignment="1" applyProtection="1">
      <alignment horizontal="right" vertical="center"/>
      <protection locked="0"/>
    </xf>
    <xf numFmtId="179" fontId="7" fillId="3" borderId="3" xfId="0" applyNumberFormat="1" applyFont="1" applyFill="1" applyBorder="1" applyAlignment="1" applyProtection="1">
      <alignment horizontal="right" vertical="center"/>
      <protection locked="0"/>
    </xf>
    <xf numFmtId="0" fontId="7" fillId="4" borderId="0" xfId="0" applyFont="1" applyFill="1" applyAlignment="1">
      <alignment horizontal="center" vertical="center"/>
    </xf>
    <xf numFmtId="179" fontId="7" fillId="3" borderId="2" xfId="1" applyNumberFormat="1" applyFont="1" applyFill="1" applyBorder="1" applyAlignment="1" applyProtection="1">
      <alignment horizontal="right" vertical="center"/>
      <protection locked="0"/>
    </xf>
    <xf numFmtId="179" fontId="7" fillId="3" borderId="3" xfId="1" applyNumberFormat="1" applyFont="1" applyFill="1" applyBorder="1" applyAlignment="1" applyProtection="1">
      <alignment horizontal="right" vertical="center"/>
      <protection locked="0"/>
    </xf>
    <xf numFmtId="180" fontId="7" fillId="4" borderId="0" xfId="1" applyNumberFormat="1" applyFont="1" applyFill="1" applyBorder="1" applyAlignment="1" applyProtection="1">
      <alignment horizontal="right" vertical="center"/>
    </xf>
    <xf numFmtId="0" fontId="7" fillId="4" borderId="0" xfId="0" applyFont="1" applyFill="1" applyAlignment="1">
      <alignment horizontal="center" vertical="center"/>
    </xf>
    <xf numFmtId="0" fontId="7" fillId="4" borderId="0" xfId="0" applyFont="1" applyFill="1" applyAlignment="1">
      <alignment horizontal="right" vertical="center"/>
    </xf>
    <xf numFmtId="180" fontId="7" fillId="4" borderId="0" xfId="1" applyNumberFormat="1" applyFont="1" applyFill="1" applyBorder="1" applyAlignment="1" applyProtection="1">
      <alignment vertical="center"/>
    </xf>
    <xf numFmtId="176" fontId="7" fillId="4" borderId="0" xfId="0" applyNumberFormat="1" applyFont="1" applyFill="1">
      <alignment vertical="center"/>
    </xf>
    <xf numFmtId="0" fontId="7" fillId="0" borderId="0" xfId="0" applyFont="1" applyAlignment="1">
      <alignment horizontal="right" vertical="center"/>
    </xf>
    <xf numFmtId="0" fontId="7" fillId="3" borderId="2" xfId="0" applyFont="1" applyFill="1" applyBorder="1" applyAlignment="1" applyProtection="1">
      <alignment horizontal="center" vertical="center"/>
      <protection locked="0"/>
    </xf>
    <xf numFmtId="0" fontId="7" fillId="3" borderId="3" xfId="0" applyFont="1" applyFill="1" applyBorder="1" applyAlignment="1" applyProtection="1">
      <alignment horizontal="center" vertical="center"/>
      <protection locked="0"/>
    </xf>
    <xf numFmtId="0" fontId="11" fillId="0" borderId="0" xfId="0" applyFont="1">
      <alignment vertical="center"/>
    </xf>
    <xf numFmtId="0" fontId="7" fillId="4" borderId="0" xfId="0" applyFont="1" applyFill="1" applyAlignment="1">
      <alignment horizontal="left" vertical="center"/>
    </xf>
    <xf numFmtId="179" fontId="7" fillId="0" borderId="2" xfId="0" applyNumberFormat="1" applyFont="1" applyBorder="1" applyAlignment="1">
      <alignment horizontal="center" vertical="center"/>
    </xf>
    <xf numFmtId="179" fontId="7" fillId="0" borderId="18" xfId="0" applyNumberFormat="1" applyFont="1" applyBorder="1" applyAlignment="1">
      <alignment horizontal="center" vertical="center"/>
    </xf>
    <xf numFmtId="179" fontId="7" fillId="0" borderId="3" xfId="0" applyNumberFormat="1" applyFont="1" applyBorder="1" applyAlignment="1">
      <alignment horizontal="center" vertical="center"/>
    </xf>
    <xf numFmtId="0" fontId="7" fillId="0" borderId="0" xfId="0" applyFont="1" applyAlignment="1">
      <alignment horizontal="center" vertical="center"/>
    </xf>
    <xf numFmtId="176" fontId="7" fillId="0" borderId="2" xfId="0" applyNumberFormat="1" applyFont="1" applyBorder="1" applyAlignment="1">
      <alignment horizontal="center" vertical="center"/>
    </xf>
    <xf numFmtId="176" fontId="7" fillId="0" borderId="18" xfId="0" applyNumberFormat="1" applyFont="1" applyBorder="1" applyAlignment="1">
      <alignment horizontal="center" vertical="center"/>
    </xf>
    <xf numFmtId="176" fontId="7" fillId="0" borderId="3" xfId="0" applyNumberFormat="1" applyFont="1" applyBorder="1" applyAlignment="1">
      <alignment horizontal="center" vertical="center"/>
    </xf>
    <xf numFmtId="180" fontId="7" fillId="4" borderId="0" xfId="0" applyNumberFormat="1" applyFont="1" applyFill="1" applyAlignment="1">
      <alignment horizontal="center" vertical="center"/>
    </xf>
    <xf numFmtId="0" fontId="7" fillId="0" borderId="0" xfId="0" applyFont="1" applyAlignment="1">
      <alignment vertical="center" wrapText="1"/>
    </xf>
    <xf numFmtId="0" fontId="7" fillId="0" borderId="0" xfId="0" applyFont="1" applyAlignment="1">
      <alignment horizontal="justify" vertical="center" wrapText="1"/>
    </xf>
    <xf numFmtId="181" fontId="7" fillId="4" borderId="2" xfId="0" applyNumberFormat="1" applyFont="1" applyFill="1" applyBorder="1" applyAlignment="1">
      <alignment horizontal="center" vertical="center"/>
    </xf>
    <xf numFmtId="181" fontId="7" fillId="4" borderId="18" xfId="0" applyNumberFormat="1" applyFont="1" applyFill="1" applyBorder="1" applyAlignment="1">
      <alignment horizontal="center" vertical="center"/>
    </xf>
    <xf numFmtId="181" fontId="7" fillId="4" borderId="3" xfId="0" applyNumberFormat="1" applyFont="1" applyFill="1" applyBorder="1" applyAlignment="1">
      <alignment horizontal="center" vertical="center"/>
    </xf>
    <xf numFmtId="0" fontId="8" fillId="0" borderId="0" xfId="0" applyFont="1" applyAlignment="1">
      <alignment vertical="center" wrapText="1"/>
    </xf>
    <xf numFmtId="0" fontId="8" fillId="0" borderId="0" xfId="0" applyFont="1" applyAlignment="1">
      <alignment horizontal="justify" vertical="center" wrapText="1"/>
    </xf>
    <xf numFmtId="0" fontId="0" fillId="4" borderId="0" xfId="0" applyFill="1">
      <alignment vertical="center"/>
    </xf>
    <xf numFmtId="0" fontId="6" fillId="4" borderId="0" xfId="0" applyFont="1" applyFill="1" applyAlignment="1">
      <alignment horizontal="left" vertical="center"/>
    </xf>
    <xf numFmtId="0" fontId="8" fillId="4" borderId="0" xfId="0" applyFont="1" applyFill="1" applyAlignment="1">
      <alignment horizontal="left" vertical="center"/>
    </xf>
    <xf numFmtId="0" fontId="8" fillId="4" borderId="0" xfId="0" applyFont="1" applyFill="1">
      <alignment vertical="center"/>
    </xf>
    <xf numFmtId="0" fontId="8" fillId="3" borderId="1" xfId="0" applyFont="1" applyFill="1" applyBorder="1" applyAlignment="1">
      <alignment horizontal="left" vertical="center"/>
    </xf>
    <xf numFmtId="0" fontId="8" fillId="4" borderId="0" xfId="0" applyFont="1" applyFill="1" applyAlignment="1">
      <alignment horizontal="left" vertical="center"/>
    </xf>
    <xf numFmtId="0" fontId="8" fillId="5" borderId="1" xfId="0" applyFont="1" applyFill="1" applyBorder="1" applyAlignment="1">
      <alignment horizontal="left" vertical="center"/>
    </xf>
    <xf numFmtId="0" fontId="12" fillId="4" borderId="0" xfId="0" applyFont="1" applyFill="1" applyAlignment="1">
      <alignment horizontal="left" vertical="center"/>
    </xf>
    <xf numFmtId="0" fontId="8" fillId="4" borderId="1" xfId="0" applyFont="1" applyFill="1" applyBorder="1" applyAlignment="1">
      <alignment horizontal="center" vertical="center"/>
    </xf>
    <xf numFmtId="0" fontId="8" fillId="4" borderId="1" xfId="0" applyFont="1" applyFill="1" applyBorder="1" applyAlignment="1">
      <alignment horizontal="left" vertical="center"/>
    </xf>
    <xf numFmtId="0" fontId="13" fillId="4" borderId="0" xfId="0" applyFont="1" applyFill="1" applyAlignment="1">
      <alignment horizontal="left" vertical="center"/>
    </xf>
    <xf numFmtId="0" fontId="8" fillId="4" borderId="0" xfId="0" applyFont="1" applyFill="1" applyAlignment="1">
      <alignment horizontal="left" vertical="center" wrapText="1"/>
    </xf>
    <xf numFmtId="0" fontId="13" fillId="4" borderId="0" xfId="0" applyFont="1" applyFill="1">
      <alignment vertical="center"/>
    </xf>
    <xf numFmtId="0" fontId="10" fillId="4" borderId="0" xfId="0" applyFont="1" applyFill="1">
      <alignment vertical="center"/>
    </xf>
    <xf numFmtId="0" fontId="13" fillId="4" borderId="0" xfId="0" applyFont="1" applyFill="1" applyAlignment="1">
      <alignment vertical="center" shrinkToFit="1"/>
    </xf>
    <xf numFmtId="0" fontId="16" fillId="4" borderId="0" xfId="0" applyFont="1" applyFill="1" applyAlignment="1">
      <alignment vertical="center" shrinkToFit="1"/>
    </xf>
    <xf numFmtId="0" fontId="8" fillId="4" borderId="0" xfId="0" applyFont="1" applyFill="1" applyAlignment="1">
      <alignment vertical="center" wrapText="1"/>
    </xf>
    <xf numFmtId="0" fontId="8" fillId="4" borderId="0" xfId="0" applyFont="1" applyFill="1" applyAlignment="1">
      <alignment vertical="center" textRotation="90"/>
    </xf>
    <xf numFmtId="0" fontId="17" fillId="4" borderId="0" xfId="0" applyFont="1" applyFill="1" applyAlignment="1">
      <alignment horizontal="left" vertical="center"/>
    </xf>
    <xf numFmtId="0" fontId="17" fillId="0" borderId="0" xfId="0" applyFont="1" applyAlignment="1">
      <alignment horizontal="left" vertical="center"/>
    </xf>
  </cellXfs>
  <cellStyles count="2">
    <cellStyle name="桁区切り" xfId="1" builtinId="6"/>
    <cellStyle name="標準" xfId="0" builtinId="0"/>
  </cellStyles>
  <dxfs count="3">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2" name="右中かっこ 1">
          <a:extLst>
            <a:ext uri="{FF2B5EF4-FFF2-40B4-BE49-F238E27FC236}">
              <a16:creationId xmlns:a16="http://schemas.microsoft.com/office/drawing/2014/main" id="{201DB796-C2FF-4C78-8B65-B1CD36A20C1D}"/>
            </a:ext>
          </a:extLst>
        </xdr:cNvPr>
        <xdr:cNvSpPr/>
      </xdr:nvSpPr>
      <xdr:spPr>
        <a:xfrm>
          <a:off x="5092065" y="769620"/>
          <a:ext cx="180975" cy="41338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171450</xdr:colOff>
      <xdr:row>66</xdr:row>
      <xdr:rowOff>104774</xdr:rowOff>
    </xdr:from>
    <xdr:to>
      <xdr:col>14</xdr:col>
      <xdr:colOff>466725</xdr:colOff>
      <xdr:row>75</xdr:row>
      <xdr:rowOff>47624</xdr:rowOff>
    </xdr:to>
    <xdr:sp macro="" textlink="">
      <xdr:nvSpPr>
        <xdr:cNvPr id="3" name="正方形/長方形 2">
          <a:extLst>
            <a:ext uri="{FF2B5EF4-FFF2-40B4-BE49-F238E27FC236}">
              <a16:creationId xmlns:a16="http://schemas.microsoft.com/office/drawing/2014/main" id="{257E0615-EF79-4D95-BD5A-422C8E1398FB}"/>
            </a:ext>
          </a:extLst>
        </xdr:cNvPr>
        <xdr:cNvSpPr/>
      </xdr:nvSpPr>
      <xdr:spPr>
        <a:xfrm>
          <a:off x="171450" y="16678274"/>
          <a:ext cx="12578715" cy="21145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0_&#27161;&#28310;&#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訪問介護"/>
      <sheetName val="記入方法"/>
      <sheetName val="訪問入浴介護"/>
      <sheetName val="記入方法 (2)"/>
      <sheetName val="訪問看護"/>
      <sheetName val="記入方法 (3)"/>
      <sheetName val="通所介護"/>
      <sheetName val="【記載例】シフト記号表（勤務時間帯）"/>
      <sheetName val="記入方法 (4)"/>
      <sheetName val="通所リハ"/>
      <sheetName val="シフト記号表（勤務時間帯） (2)"/>
      <sheetName val="記入方法 (5)"/>
      <sheetName val="特定施設入居者生活介護"/>
      <sheetName val="シフト記号表"/>
      <sheetName val="記入方法 (6)"/>
      <sheetName val="福祉用具"/>
      <sheetName val="記入方法 (7)"/>
      <sheetName val="（ユニット型）"/>
      <sheetName val="様式４（シフト記号表） (2)"/>
      <sheetName val="（ユニット型）記入方法"/>
      <sheetName val="（ユニット型） (2)"/>
      <sheetName val="様式４（シフト記号表） (3)"/>
      <sheetName val="（ユニット型）記入方法 (2)"/>
      <sheetName val="（ユニット型） (3)"/>
      <sheetName val="様式４（シフト記号表） (4)"/>
      <sheetName val="（ユニット型）記入方法 (3)"/>
      <sheetName val="標準様式２"/>
      <sheetName val="標準様式３"/>
      <sheetName val="標準様式４"/>
      <sheetName val="標準様式５"/>
      <sheetName val="標準様式６"/>
      <sheetName val="別紙①"/>
      <sheetName val="別紙②"/>
      <sheetName val="別紙③"/>
      <sheetName val="別紙④"/>
      <sheetName val="別紙⑤"/>
      <sheetName val="標準様式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F56"/>
  <sheetViews>
    <sheetView showGridLines="0" tabSelected="1" view="pageBreakPreview" zoomScaleNormal="55" zoomScaleSheetLayoutView="100" workbookViewId="0"/>
  </sheetViews>
  <sheetFormatPr defaultColWidth="4.5" defaultRowHeight="20.25" customHeight="1" x14ac:dyDescent="0.45"/>
  <cols>
    <col min="1" max="1" width="1.3984375" style="37" customWidth="1"/>
    <col min="2" max="56" width="5.59765625" style="37" customWidth="1"/>
    <col min="57" max="16384" width="4.5" style="37"/>
  </cols>
  <sheetData>
    <row r="1" spans="2:57" s="1" customFormat="1" ht="20.25" customHeight="1" x14ac:dyDescent="0.45">
      <c r="C1" s="2" t="s">
        <v>0</v>
      </c>
      <c r="D1" s="2"/>
      <c r="G1" s="3" t="s">
        <v>1</v>
      </c>
      <c r="J1" s="2"/>
      <c r="K1" s="2"/>
      <c r="L1" s="2"/>
      <c r="M1" s="2"/>
      <c r="AK1" s="4" t="s">
        <v>2</v>
      </c>
      <c r="AL1" s="4" t="s">
        <v>3</v>
      </c>
      <c r="AM1" s="5" t="s">
        <v>4</v>
      </c>
      <c r="AN1" s="5"/>
      <c r="AO1" s="5"/>
      <c r="AP1" s="5"/>
      <c r="AQ1" s="5"/>
      <c r="AR1" s="5"/>
      <c r="AS1" s="5"/>
      <c r="AT1" s="5"/>
      <c r="AU1" s="5"/>
      <c r="AV1" s="5"/>
      <c r="AW1" s="5"/>
      <c r="AX1" s="5"/>
      <c r="AY1" s="5"/>
      <c r="AZ1" s="5"/>
      <c r="BA1" s="5"/>
      <c r="BB1" s="6" t="s">
        <v>5</v>
      </c>
    </row>
    <row r="2" spans="2:57" s="7" customFormat="1" ht="20.25" customHeight="1" x14ac:dyDescent="0.45">
      <c r="D2" s="3"/>
      <c r="H2" s="3"/>
      <c r="I2" s="4"/>
      <c r="J2" s="4"/>
      <c r="K2" s="4"/>
      <c r="L2" s="4"/>
      <c r="M2" s="4"/>
      <c r="T2" s="4" t="s">
        <v>6</v>
      </c>
      <c r="U2" s="8">
        <v>6</v>
      </c>
      <c r="V2" s="8"/>
      <c r="W2" s="4" t="s">
        <v>3</v>
      </c>
      <c r="X2" s="9">
        <f>IF(U2=0,"",YEAR(DATE(2018+U2,1,1)))</f>
        <v>2024</v>
      </c>
      <c r="Y2" s="9"/>
      <c r="Z2" s="7" t="s">
        <v>7</v>
      </c>
      <c r="AA2" s="7" t="s">
        <v>8</v>
      </c>
      <c r="AB2" s="8">
        <v>4</v>
      </c>
      <c r="AC2" s="8"/>
      <c r="AD2" s="7" t="s">
        <v>9</v>
      </c>
      <c r="AJ2" s="6"/>
      <c r="AK2" s="4" t="s">
        <v>10</v>
      </c>
      <c r="AL2" s="4" t="s">
        <v>3</v>
      </c>
      <c r="AM2" s="8"/>
      <c r="AN2" s="8"/>
      <c r="AO2" s="8"/>
      <c r="AP2" s="8"/>
      <c r="AQ2" s="8"/>
      <c r="AR2" s="8"/>
      <c r="AS2" s="8"/>
      <c r="AT2" s="8"/>
      <c r="AU2" s="8"/>
      <c r="AV2" s="8"/>
      <c r="AW2" s="8"/>
      <c r="AX2" s="8"/>
      <c r="AY2" s="8"/>
      <c r="AZ2" s="8"/>
      <c r="BA2" s="8"/>
      <c r="BB2" s="6" t="s">
        <v>5</v>
      </c>
      <c r="BC2" s="4"/>
      <c r="BD2" s="4"/>
      <c r="BE2" s="4"/>
    </row>
    <row r="3" spans="2:57" s="7" customFormat="1" ht="20.25" customHeight="1" x14ac:dyDescent="0.45">
      <c r="D3" s="3"/>
      <c r="H3" s="3"/>
      <c r="I3" s="4"/>
      <c r="J3" s="4"/>
      <c r="K3" s="4"/>
      <c r="L3" s="4"/>
      <c r="M3" s="4"/>
      <c r="T3" s="10"/>
      <c r="U3" s="11"/>
      <c r="V3" s="11"/>
      <c r="W3" s="12"/>
      <c r="X3" s="11"/>
      <c r="Y3" s="11"/>
      <c r="Z3" s="13"/>
      <c r="AA3" s="13"/>
      <c r="AB3" s="11"/>
      <c r="AC3" s="11"/>
      <c r="AD3" s="14"/>
      <c r="AJ3" s="6"/>
      <c r="AK3" s="4"/>
      <c r="AL3" s="4"/>
      <c r="AM3" s="15"/>
      <c r="AN3" s="15"/>
      <c r="AO3" s="15"/>
      <c r="AP3" s="15"/>
      <c r="AQ3" s="15"/>
      <c r="AR3" s="15"/>
      <c r="AS3" s="15"/>
      <c r="AT3" s="15"/>
      <c r="AU3" s="15"/>
      <c r="AV3" s="15"/>
      <c r="AW3" s="15"/>
      <c r="AX3" s="15"/>
      <c r="AY3" s="16" t="s">
        <v>11</v>
      </c>
      <c r="AZ3" s="17" t="s">
        <v>12</v>
      </c>
      <c r="BA3" s="17"/>
      <c r="BB3" s="17"/>
      <c r="BC3" s="17"/>
      <c r="BD3" s="4"/>
      <c r="BE3" s="4"/>
    </row>
    <row r="4" spans="2:57" s="7" customFormat="1" ht="20.25" customHeight="1" x14ac:dyDescent="0.45">
      <c r="B4" s="18"/>
      <c r="C4" s="18"/>
      <c r="D4" s="18"/>
      <c r="E4" s="18"/>
      <c r="F4" s="18"/>
      <c r="G4" s="18"/>
      <c r="H4" s="18"/>
      <c r="I4" s="18"/>
      <c r="J4" s="19"/>
      <c r="K4" s="20"/>
      <c r="L4" s="20"/>
      <c r="M4" s="20"/>
      <c r="N4" s="20"/>
      <c r="O4" s="20"/>
      <c r="P4" s="21"/>
      <c r="Q4" s="20"/>
      <c r="R4" s="20"/>
      <c r="Z4" s="13"/>
      <c r="AA4" s="13"/>
      <c r="AB4" s="11"/>
      <c r="AC4" s="11"/>
      <c r="AD4" s="14"/>
      <c r="AJ4" s="6"/>
      <c r="AK4" s="4"/>
      <c r="AL4" s="4"/>
      <c r="AM4" s="15"/>
      <c r="AN4" s="15"/>
      <c r="AO4" s="15"/>
      <c r="AP4" s="15"/>
      <c r="AQ4" s="15"/>
      <c r="AR4" s="15"/>
      <c r="AS4" s="15"/>
      <c r="AT4" s="15"/>
      <c r="AU4" s="15"/>
      <c r="AV4" s="15"/>
      <c r="AW4" s="15"/>
      <c r="AX4" s="15"/>
      <c r="AY4" s="16" t="s">
        <v>13</v>
      </c>
      <c r="AZ4" s="17" t="s">
        <v>14</v>
      </c>
      <c r="BA4" s="17"/>
      <c r="BB4" s="17"/>
      <c r="BC4" s="17"/>
      <c r="BD4" s="4"/>
      <c r="BE4" s="4"/>
    </row>
    <row r="5" spans="2:57" s="7" customFormat="1" ht="20.25" customHeight="1" x14ac:dyDescent="0.45">
      <c r="B5" s="22"/>
      <c r="C5" s="22"/>
      <c r="D5" s="22"/>
      <c r="E5" s="22"/>
      <c r="F5" s="22"/>
      <c r="G5" s="22"/>
      <c r="H5" s="22"/>
      <c r="I5" s="22"/>
      <c r="J5" s="20"/>
      <c r="K5" s="23"/>
      <c r="L5" s="24"/>
      <c r="M5" s="24"/>
      <c r="N5" s="24"/>
      <c r="O5" s="24"/>
      <c r="P5" s="22"/>
      <c r="Q5" s="18"/>
      <c r="R5" s="18"/>
      <c r="S5" s="1"/>
      <c r="Z5" s="13"/>
      <c r="AA5" s="13"/>
      <c r="AB5" s="11"/>
      <c r="AC5" s="11"/>
      <c r="AD5" s="1"/>
      <c r="AE5" s="1"/>
      <c r="AF5" s="1"/>
      <c r="AG5" s="1"/>
      <c r="AJ5" s="1" t="s">
        <v>15</v>
      </c>
      <c r="AK5" s="1"/>
      <c r="AL5" s="1"/>
      <c r="AM5" s="1"/>
      <c r="AN5" s="1"/>
      <c r="AO5" s="1"/>
      <c r="AP5" s="1"/>
      <c r="AQ5" s="1"/>
      <c r="AR5" s="18"/>
      <c r="AS5" s="18"/>
      <c r="AT5" s="25"/>
      <c r="AU5" s="1"/>
      <c r="AV5" s="26">
        <v>40</v>
      </c>
      <c r="AW5" s="27"/>
      <c r="AX5" s="25" t="s">
        <v>16</v>
      </c>
      <c r="AY5" s="1"/>
      <c r="AZ5" s="26">
        <v>160</v>
      </c>
      <c r="BA5" s="27"/>
      <c r="BB5" s="25" t="s">
        <v>17</v>
      </c>
      <c r="BC5" s="1"/>
      <c r="BE5" s="4"/>
    </row>
    <row r="6" spans="2:57" s="7" customFormat="1" ht="20.25" customHeight="1" x14ac:dyDescent="0.45">
      <c r="B6" s="22"/>
      <c r="C6" s="22"/>
      <c r="D6" s="22"/>
      <c r="E6" s="22"/>
      <c r="F6" s="22"/>
      <c r="G6" s="22"/>
      <c r="H6" s="22"/>
      <c r="I6" s="22"/>
      <c r="J6" s="22"/>
      <c r="K6" s="28"/>
      <c r="L6" s="28"/>
      <c r="M6" s="28"/>
      <c r="N6" s="22"/>
      <c r="O6" s="29"/>
      <c r="P6" s="30"/>
      <c r="Q6" s="30"/>
      <c r="R6" s="31"/>
      <c r="S6" s="32"/>
      <c r="Z6" s="13"/>
      <c r="AA6" s="13"/>
      <c r="AB6" s="11"/>
      <c r="AC6" s="11"/>
      <c r="AD6" s="25"/>
      <c r="AE6" s="1"/>
      <c r="AF6" s="1"/>
      <c r="AG6" s="1"/>
      <c r="AL6" s="1"/>
      <c r="AM6" s="1"/>
      <c r="AN6" s="33"/>
      <c r="AO6" s="34"/>
      <c r="AP6" s="34"/>
      <c r="AQ6" s="32"/>
      <c r="AR6" s="32"/>
      <c r="AS6" s="32"/>
      <c r="AT6" s="32"/>
      <c r="AU6" s="32"/>
      <c r="AV6" s="32"/>
      <c r="AW6" s="1" t="s">
        <v>18</v>
      </c>
      <c r="AX6" s="1"/>
      <c r="AY6" s="1"/>
      <c r="AZ6" s="35">
        <f>DAY(EOMONTH(DATE(X2,AB2,1),0))</f>
        <v>30</v>
      </c>
      <c r="BA6" s="36"/>
      <c r="BB6" s="25" t="s">
        <v>19</v>
      </c>
      <c r="BE6" s="4"/>
    </row>
    <row r="7" spans="2:57" ht="20.25" customHeight="1" thickBot="1" x14ac:dyDescent="0.5">
      <c r="C7" s="38"/>
      <c r="D7" s="38"/>
      <c r="S7" s="38"/>
      <c r="AJ7" s="38"/>
      <c r="BC7" s="39"/>
      <c r="BD7" s="39"/>
      <c r="BE7" s="39"/>
    </row>
    <row r="8" spans="2:57" ht="20.25" customHeight="1" thickBot="1" x14ac:dyDescent="0.5">
      <c r="B8" s="40" t="s">
        <v>20</v>
      </c>
      <c r="C8" s="41" t="s">
        <v>21</v>
      </c>
      <c r="D8" s="42"/>
      <c r="E8" s="43" t="s">
        <v>22</v>
      </c>
      <c r="F8" s="42"/>
      <c r="G8" s="43" t="s">
        <v>23</v>
      </c>
      <c r="H8" s="41"/>
      <c r="I8" s="41"/>
      <c r="J8" s="41"/>
      <c r="K8" s="42"/>
      <c r="L8" s="43" t="s">
        <v>24</v>
      </c>
      <c r="M8" s="41"/>
      <c r="N8" s="41"/>
      <c r="O8" s="44"/>
      <c r="P8" s="45" t="s">
        <v>25</v>
      </c>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7" t="str">
        <f>IF(AZ3="４週","(9)1～4週目の勤務時間数合計","(9)1か月の勤務時間数合計")</f>
        <v>(9)1～4週目の勤務時間数合計</v>
      </c>
      <c r="AV8" s="48"/>
      <c r="AW8" s="47" t="s">
        <v>26</v>
      </c>
      <c r="AX8" s="48"/>
      <c r="AY8" s="49" t="s">
        <v>27</v>
      </c>
      <c r="AZ8" s="49"/>
      <c r="BA8" s="49"/>
      <c r="BB8" s="49"/>
      <c r="BC8" s="49"/>
      <c r="BD8" s="49"/>
    </row>
    <row r="9" spans="2:57" ht="20.25" customHeight="1" thickBot="1" x14ac:dyDescent="0.5">
      <c r="B9" s="50"/>
      <c r="C9" s="51"/>
      <c r="D9" s="52"/>
      <c r="E9" s="53"/>
      <c r="F9" s="52"/>
      <c r="G9" s="53"/>
      <c r="H9" s="51"/>
      <c r="I9" s="51"/>
      <c r="J9" s="51"/>
      <c r="K9" s="52"/>
      <c r="L9" s="53"/>
      <c r="M9" s="51"/>
      <c r="N9" s="51"/>
      <c r="O9" s="54"/>
      <c r="P9" s="55" t="s">
        <v>28</v>
      </c>
      <c r="Q9" s="56"/>
      <c r="R9" s="56"/>
      <c r="S9" s="56"/>
      <c r="T9" s="56"/>
      <c r="U9" s="56"/>
      <c r="V9" s="57"/>
      <c r="W9" s="55" t="s">
        <v>29</v>
      </c>
      <c r="X9" s="56"/>
      <c r="Y9" s="56"/>
      <c r="Z9" s="56"/>
      <c r="AA9" s="56"/>
      <c r="AB9" s="56"/>
      <c r="AC9" s="57"/>
      <c r="AD9" s="55" t="s">
        <v>30</v>
      </c>
      <c r="AE9" s="56"/>
      <c r="AF9" s="56"/>
      <c r="AG9" s="56"/>
      <c r="AH9" s="56"/>
      <c r="AI9" s="56"/>
      <c r="AJ9" s="57"/>
      <c r="AK9" s="55" t="s">
        <v>31</v>
      </c>
      <c r="AL9" s="56"/>
      <c r="AM9" s="56"/>
      <c r="AN9" s="56"/>
      <c r="AO9" s="56"/>
      <c r="AP9" s="56"/>
      <c r="AQ9" s="57"/>
      <c r="AR9" s="55" t="s">
        <v>32</v>
      </c>
      <c r="AS9" s="56"/>
      <c r="AT9" s="57"/>
      <c r="AU9" s="58"/>
      <c r="AV9" s="59"/>
      <c r="AW9" s="58"/>
      <c r="AX9" s="59"/>
      <c r="AY9" s="49"/>
      <c r="AZ9" s="49"/>
      <c r="BA9" s="49"/>
      <c r="BB9" s="49"/>
      <c r="BC9" s="49"/>
      <c r="BD9" s="49"/>
    </row>
    <row r="10" spans="2:57" ht="20.25" customHeight="1" thickBot="1" x14ac:dyDescent="0.5">
      <c r="B10" s="50"/>
      <c r="C10" s="51"/>
      <c r="D10" s="52"/>
      <c r="E10" s="53"/>
      <c r="F10" s="52"/>
      <c r="G10" s="53"/>
      <c r="H10" s="51"/>
      <c r="I10" s="51"/>
      <c r="J10" s="51"/>
      <c r="K10" s="52"/>
      <c r="L10" s="53"/>
      <c r="M10" s="51"/>
      <c r="N10" s="51"/>
      <c r="O10" s="54"/>
      <c r="P10" s="60">
        <f>DAY(DATE($X$2,$AB$2,1))</f>
        <v>1</v>
      </c>
      <c r="Q10" s="61">
        <f>DAY(DATE($X$2,$AB$2,2))</f>
        <v>2</v>
      </c>
      <c r="R10" s="61">
        <f>DAY(DATE($X$2,$AB$2,3))</f>
        <v>3</v>
      </c>
      <c r="S10" s="61">
        <f>DAY(DATE($X$2,$AB$2,4))</f>
        <v>4</v>
      </c>
      <c r="T10" s="61">
        <f>DAY(DATE($X$2,$AB$2,5))</f>
        <v>5</v>
      </c>
      <c r="U10" s="61">
        <f>DAY(DATE($X$2,$AB$2,6))</f>
        <v>6</v>
      </c>
      <c r="V10" s="62">
        <f>DAY(DATE($X$2,$AB$2,7))</f>
        <v>7</v>
      </c>
      <c r="W10" s="60">
        <f>DAY(DATE($X$2,$AB$2,8))</f>
        <v>8</v>
      </c>
      <c r="X10" s="61">
        <f>DAY(DATE($X$2,$AB$2,9))</f>
        <v>9</v>
      </c>
      <c r="Y10" s="61">
        <f>DAY(DATE($X$2,$AB$2,10))</f>
        <v>10</v>
      </c>
      <c r="Z10" s="61">
        <f>DAY(DATE($X$2,$AB$2,11))</f>
        <v>11</v>
      </c>
      <c r="AA10" s="61">
        <f>DAY(DATE($X$2,$AB$2,12))</f>
        <v>12</v>
      </c>
      <c r="AB10" s="61">
        <f>DAY(DATE($X$2,$AB$2,13))</f>
        <v>13</v>
      </c>
      <c r="AC10" s="62">
        <f>DAY(DATE($X$2,$AB$2,14))</f>
        <v>14</v>
      </c>
      <c r="AD10" s="60">
        <f>DAY(DATE($X$2,$AB$2,15))</f>
        <v>15</v>
      </c>
      <c r="AE10" s="61">
        <f>DAY(DATE($X$2,$AB$2,16))</f>
        <v>16</v>
      </c>
      <c r="AF10" s="61">
        <f>DAY(DATE($X$2,$AB$2,17))</f>
        <v>17</v>
      </c>
      <c r="AG10" s="61">
        <f>DAY(DATE($X$2,$AB$2,18))</f>
        <v>18</v>
      </c>
      <c r="AH10" s="61">
        <f>DAY(DATE($X$2,$AB$2,19))</f>
        <v>19</v>
      </c>
      <c r="AI10" s="61">
        <f>DAY(DATE($X$2,$AB$2,20))</f>
        <v>20</v>
      </c>
      <c r="AJ10" s="62">
        <f>DAY(DATE($X$2,$AB$2,21))</f>
        <v>21</v>
      </c>
      <c r="AK10" s="60">
        <f>DAY(DATE($X$2,$AB$2,22))</f>
        <v>22</v>
      </c>
      <c r="AL10" s="61">
        <f>DAY(DATE($X$2,$AB$2,23))</f>
        <v>23</v>
      </c>
      <c r="AM10" s="61">
        <f>DAY(DATE($X$2,$AB$2,24))</f>
        <v>24</v>
      </c>
      <c r="AN10" s="61">
        <f>DAY(DATE($X$2,$AB$2,25))</f>
        <v>25</v>
      </c>
      <c r="AO10" s="61">
        <f>DAY(DATE($X$2,$AB$2,26))</f>
        <v>26</v>
      </c>
      <c r="AP10" s="61">
        <f>DAY(DATE($X$2,$AB$2,27))</f>
        <v>27</v>
      </c>
      <c r="AQ10" s="62">
        <f>DAY(DATE($X$2,$AB$2,28))</f>
        <v>28</v>
      </c>
      <c r="AR10" s="60" t="str">
        <f>IF(AZ3="暦月",IF(DAY(DATE($X$2,$AB$2,29))=29,29,""),"")</f>
        <v/>
      </c>
      <c r="AS10" s="61" t="str">
        <f>IF(AZ3="暦月",IF(DAY(DATE($X$2,$AB$2,30))=30,30,""),"")</f>
        <v/>
      </c>
      <c r="AT10" s="63" t="str">
        <f>IF(AZ3="暦月",IF(DAY(DATE($X$2,$AB$2,31))=31,31,""),"")</f>
        <v/>
      </c>
      <c r="AU10" s="58"/>
      <c r="AV10" s="59"/>
      <c r="AW10" s="58"/>
      <c r="AX10" s="59"/>
      <c r="AY10" s="49"/>
      <c r="AZ10" s="49"/>
      <c r="BA10" s="49"/>
      <c r="BB10" s="49"/>
      <c r="BC10" s="49"/>
      <c r="BD10" s="49"/>
    </row>
    <row r="11" spans="2:57" ht="20.25" hidden="1" customHeight="1" thickBot="1" x14ac:dyDescent="0.5">
      <c r="B11" s="50"/>
      <c r="C11" s="51"/>
      <c r="D11" s="52"/>
      <c r="E11" s="53"/>
      <c r="F11" s="52"/>
      <c r="G11" s="53"/>
      <c r="H11" s="51"/>
      <c r="I11" s="51"/>
      <c r="J11" s="51"/>
      <c r="K11" s="52"/>
      <c r="L11" s="53"/>
      <c r="M11" s="51"/>
      <c r="N11" s="51"/>
      <c r="O11" s="54"/>
      <c r="P11" s="60">
        <f>WEEKDAY(DATE($X$2,$AB$2,1))</f>
        <v>2</v>
      </c>
      <c r="Q11" s="61">
        <f>WEEKDAY(DATE($X$2,$AB$2,2))</f>
        <v>3</v>
      </c>
      <c r="R11" s="61">
        <f>WEEKDAY(DATE($X$2,$AB$2,3))</f>
        <v>4</v>
      </c>
      <c r="S11" s="61">
        <f>WEEKDAY(DATE($X$2,$AB$2,4))</f>
        <v>5</v>
      </c>
      <c r="T11" s="61">
        <f>WEEKDAY(DATE($X$2,$AB$2,5))</f>
        <v>6</v>
      </c>
      <c r="U11" s="61">
        <f>WEEKDAY(DATE($X$2,$AB$2,6))</f>
        <v>7</v>
      </c>
      <c r="V11" s="62">
        <f>WEEKDAY(DATE($X$2,$AB$2,7))</f>
        <v>1</v>
      </c>
      <c r="W11" s="60">
        <f>WEEKDAY(DATE($X$2,$AB$2,8))</f>
        <v>2</v>
      </c>
      <c r="X11" s="61">
        <f>WEEKDAY(DATE($X$2,$AB$2,9))</f>
        <v>3</v>
      </c>
      <c r="Y11" s="61">
        <f>WEEKDAY(DATE($X$2,$AB$2,10))</f>
        <v>4</v>
      </c>
      <c r="Z11" s="61">
        <f>WEEKDAY(DATE($X$2,$AB$2,11))</f>
        <v>5</v>
      </c>
      <c r="AA11" s="61">
        <f>WEEKDAY(DATE($X$2,$AB$2,12))</f>
        <v>6</v>
      </c>
      <c r="AB11" s="61">
        <f>WEEKDAY(DATE($X$2,$AB$2,13))</f>
        <v>7</v>
      </c>
      <c r="AC11" s="62">
        <f>WEEKDAY(DATE($X$2,$AB$2,14))</f>
        <v>1</v>
      </c>
      <c r="AD11" s="60">
        <f>WEEKDAY(DATE($X$2,$AB$2,15))</f>
        <v>2</v>
      </c>
      <c r="AE11" s="61">
        <f>WEEKDAY(DATE($X$2,$AB$2,16))</f>
        <v>3</v>
      </c>
      <c r="AF11" s="61">
        <f>WEEKDAY(DATE($X$2,$AB$2,17))</f>
        <v>4</v>
      </c>
      <c r="AG11" s="61">
        <f>WEEKDAY(DATE($X$2,$AB$2,18))</f>
        <v>5</v>
      </c>
      <c r="AH11" s="61">
        <f>WEEKDAY(DATE($X$2,$AB$2,19))</f>
        <v>6</v>
      </c>
      <c r="AI11" s="61">
        <f>WEEKDAY(DATE($X$2,$AB$2,20))</f>
        <v>7</v>
      </c>
      <c r="AJ11" s="62">
        <f>WEEKDAY(DATE($X$2,$AB$2,21))</f>
        <v>1</v>
      </c>
      <c r="AK11" s="60">
        <f>WEEKDAY(DATE($X$2,$AB$2,22))</f>
        <v>2</v>
      </c>
      <c r="AL11" s="61">
        <f>WEEKDAY(DATE($X$2,$AB$2,23))</f>
        <v>3</v>
      </c>
      <c r="AM11" s="61">
        <f>WEEKDAY(DATE($X$2,$AB$2,24))</f>
        <v>4</v>
      </c>
      <c r="AN11" s="61">
        <f>WEEKDAY(DATE($X$2,$AB$2,25))</f>
        <v>5</v>
      </c>
      <c r="AO11" s="61">
        <f>WEEKDAY(DATE($X$2,$AB$2,26))</f>
        <v>6</v>
      </c>
      <c r="AP11" s="61">
        <f>WEEKDAY(DATE($X$2,$AB$2,27))</f>
        <v>7</v>
      </c>
      <c r="AQ11" s="62">
        <f>WEEKDAY(DATE($X$2,$AB$2,28))</f>
        <v>1</v>
      </c>
      <c r="AR11" s="60">
        <f>IF(AR10=29,WEEKDAY(DATE($X$2,$AB$2,29)),0)</f>
        <v>0</v>
      </c>
      <c r="AS11" s="61">
        <f>IF(AS10=30,WEEKDAY(DATE($X$2,$AB$2,30)),0)</f>
        <v>0</v>
      </c>
      <c r="AT11" s="63">
        <f>IF(AT10=31,WEEKDAY(DATE($X$2,$AB$2,31)),0)</f>
        <v>0</v>
      </c>
      <c r="AU11" s="64"/>
      <c r="AV11" s="65"/>
      <c r="AW11" s="64"/>
      <c r="AX11" s="65"/>
      <c r="AY11" s="66"/>
      <c r="AZ11" s="66"/>
      <c r="BA11" s="66"/>
      <c r="BB11" s="66"/>
      <c r="BC11" s="66"/>
      <c r="BD11" s="66"/>
    </row>
    <row r="12" spans="2:57" ht="20.25" customHeight="1" thickBot="1" x14ac:dyDescent="0.5">
      <c r="B12" s="67"/>
      <c r="C12" s="68"/>
      <c r="D12" s="69"/>
      <c r="E12" s="70"/>
      <c r="F12" s="69"/>
      <c r="G12" s="70"/>
      <c r="H12" s="68"/>
      <c r="I12" s="68"/>
      <c r="J12" s="68"/>
      <c r="K12" s="69"/>
      <c r="L12" s="70"/>
      <c r="M12" s="68"/>
      <c r="N12" s="68"/>
      <c r="O12" s="71"/>
      <c r="P12" s="72" t="str">
        <f t="shared" ref="P12:AQ12" si="0">IF(P11=1,"日",IF(P11=2,"月",IF(P11=3,"火",IF(P11=4,"水",IF(P11=5,"木",IF(P11=6,"金","土"))))))</f>
        <v>月</v>
      </c>
      <c r="Q12" s="73" t="str">
        <f t="shared" si="0"/>
        <v>火</v>
      </c>
      <c r="R12" s="73" t="str">
        <f t="shared" si="0"/>
        <v>水</v>
      </c>
      <c r="S12" s="73" t="str">
        <f t="shared" si="0"/>
        <v>木</v>
      </c>
      <c r="T12" s="73" t="str">
        <f t="shared" si="0"/>
        <v>金</v>
      </c>
      <c r="U12" s="73" t="str">
        <f t="shared" si="0"/>
        <v>土</v>
      </c>
      <c r="V12" s="74" t="str">
        <f t="shared" si="0"/>
        <v>日</v>
      </c>
      <c r="W12" s="72" t="str">
        <f t="shared" si="0"/>
        <v>月</v>
      </c>
      <c r="X12" s="73" t="str">
        <f t="shared" si="0"/>
        <v>火</v>
      </c>
      <c r="Y12" s="73" t="str">
        <f t="shared" si="0"/>
        <v>水</v>
      </c>
      <c r="Z12" s="73" t="str">
        <f t="shared" si="0"/>
        <v>木</v>
      </c>
      <c r="AA12" s="73" t="str">
        <f t="shared" si="0"/>
        <v>金</v>
      </c>
      <c r="AB12" s="73" t="str">
        <f t="shared" si="0"/>
        <v>土</v>
      </c>
      <c r="AC12" s="74" t="str">
        <f t="shared" si="0"/>
        <v>日</v>
      </c>
      <c r="AD12" s="72" t="str">
        <f t="shared" si="0"/>
        <v>月</v>
      </c>
      <c r="AE12" s="73" t="str">
        <f t="shared" si="0"/>
        <v>火</v>
      </c>
      <c r="AF12" s="73" t="str">
        <f t="shared" si="0"/>
        <v>水</v>
      </c>
      <c r="AG12" s="73" t="str">
        <f t="shared" si="0"/>
        <v>木</v>
      </c>
      <c r="AH12" s="73" t="str">
        <f t="shared" si="0"/>
        <v>金</v>
      </c>
      <c r="AI12" s="73" t="str">
        <f t="shared" si="0"/>
        <v>土</v>
      </c>
      <c r="AJ12" s="74" t="str">
        <f t="shared" si="0"/>
        <v>日</v>
      </c>
      <c r="AK12" s="72" t="str">
        <f t="shared" si="0"/>
        <v>月</v>
      </c>
      <c r="AL12" s="73" t="str">
        <f t="shared" si="0"/>
        <v>火</v>
      </c>
      <c r="AM12" s="73" t="str">
        <f t="shared" si="0"/>
        <v>水</v>
      </c>
      <c r="AN12" s="73" t="str">
        <f t="shared" si="0"/>
        <v>木</v>
      </c>
      <c r="AO12" s="73" t="str">
        <f t="shared" si="0"/>
        <v>金</v>
      </c>
      <c r="AP12" s="73" t="str">
        <f t="shared" si="0"/>
        <v>土</v>
      </c>
      <c r="AQ12" s="74" t="str">
        <f t="shared" si="0"/>
        <v>日</v>
      </c>
      <c r="AR12" s="73" t="str">
        <f>IF(AR11=1,"日",IF(AR11=2,"月",IF(AR11=3,"火",IF(AR11=4,"水",IF(AR11=5,"木",IF(AR11=6,"金",IF(AR11=0,"","土")))))))</f>
        <v/>
      </c>
      <c r="AS12" s="73" t="str">
        <f>IF(AS11=1,"日",IF(AS11=2,"月",IF(AS11=3,"火",IF(AS11=4,"水",IF(AS11=5,"木",IF(AS11=6,"金",IF(AS11=0,"","土")))))))</f>
        <v/>
      </c>
      <c r="AT12" s="75" t="str">
        <f>IF(AT11=1,"日",IF(AT11=2,"月",IF(AT11=3,"火",IF(AT11=4,"水",IF(AT11=5,"木",IF(AT11=6,"金",IF(AT11=0,"","土")))))))</f>
        <v/>
      </c>
      <c r="AU12" s="76"/>
      <c r="AV12" s="77"/>
      <c r="AW12" s="76"/>
      <c r="AX12" s="77"/>
      <c r="AY12" s="66"/>
      <c r="AZ12" s="66"/>
      <c r="BA12" s="66"/>
      <c r="BB12" s="66"/>
      <c r="BC12" s="66"/>
      <c r="BD12" s="66"/>
    </row>
    <row r="13" spans="2:57" ht="39.9" customHeight="1" x14ac:dyDescent="0.45">
      <c r="B13" s="78">
        <v>1</v>
      </c>
      <c r="C13" s="79"/>
      <c r="D13" s="80"/>
      <c r="E13" s="81"/>
      <c r="F13" s="82"/>
      <c r="G13" s="83"/>
      <c r="H13" s="84"/>
      <c r="I13" s="84"/>
      <c r="J13" s="84"/>
      <c r="K13" s="85"/>
      <c r="L13" s="86"/>
      <c r="M13" s="87"/>
      <c r="N13" s="87"/>
      <c r="O13" s="88"/>
      <c r="P13" s="89"/>
      <c r="Q13" s="90"/>
      <c r="R13" s="90"/>
      <c r="S13" s="90"/>
      <c r="T13" s="90"/>
      <c r="U13" s="90"/>
      <c r="V13" s="91"/>
      <c r="W13" s="89"/>
      <c r="X13" s="90"/>
      <c r="Y13" s="90"/>
      <c r="Z13" s="90"/>
      <c r="AA13" s="90"/>
      <c r="AB13" s="90"/>
      <c r="AC13" s="91"/>
      <c r="AD13" s="89"/>
      <c r="AE13" s="90"/>
      <c r="AF13" s="90"/>
      <c r="AG13" s="90"/>
      <c r="AH13" s="90"/>
      <c r="AI13" s="90"/>
      <c r="AJ13" s="91"/>
      <c r="AK13" s="89"/>
      <c r="AL13" s="90"/>
      <c r="AM13" s="90"/>
      <c r="AN13" s="90"/>
      <c r="AO13" s="90"/>
      <c r="AP13" s="90"/>
      <c r="AQ13" s="91"/>
      <c r="AR13" s="89"/>
      <c r="AS13" s="90"/>
      <c r="AT13" s="91"/>
      <c r="AU13" s="92">
        <f t="shared" ref="AU13:AU30" si="1">IF($AZ$3="４週",SUM(P13:AQ13),IF($AZ$3="暦月",SUM(P13:AT13),""))</f>
        <v>0</v>
      </c>
      <c r="AV13" s="93"/>
      <c r="AW13" s="94">
        <f t="shared" ref="AW13:AW30" si="2">IF($AZ$3="４週",AU13/4,IF($AZ$3="暦月",AU13/($AZ$6/7),""))</f>
        <v>0</v>
      </c>
      <c r="AX13" s="95"/>
      <c r="AY13" s="96"/>
      <c r="AZ13" s="97"/>
      <c r="BA13" s="97"/>
      <c r="BB13" s="97"/>
      <c r="BC13" s="97"/>
      <c r="BD13" s="98"/>
    </row>
    <row r="14" spans="2:57" ht="39.9" customHeight="1" x14ac:dyDescent="0.45">
      <c r="B14" s="99">
        <f t="shared" ref="B14:B30" si="3">B13+1</f>
        <v>2</v>
      </c>
      <c r="C14" s="100"/>
      <c r="D14" s="101"/>
      <c r="E14" s="102"/>
      <c r="F14" s="103"/>
      <c r="G14" s="104"/>
      <c r="H14" s="105"/>
      <c r="I14" s="105"/>
      <c r="J14" s="105"/>
      <c r="K14" s="106"/>
      <c r="L14" s="107"/>
      <c r="M14" s="108"/>
      <c r="N14" s="108"/>
      <c r="O14" s="109"/>
      <c r="P14" s="110"/>
      <c r="Q14" s="111"/>
      <c r="R14" s="111"/>
      <c r="S14" s="111"/>
      <c r="T14" s="111"/>
      <c r="U14" s="111"/>
      <c r="V14" s="112"/>
      <c r="W14" s="110"/>
      <c r="X14" s="111"/>
      <c r="Y14" s="111"/>
      <c r="Z14" s="111"/>
      <c r="AA14" s="111"/>
      <c r="AB14" s="111"/>
      <c r="AC14" s="112"/>
      <c r="AD14" s="110"/>
      <c r="AE14" s="111"/>
      <c r="AF14" s="111"/>
      <c r="AG14" s="111"/>
      <c r="AH14" s="111"/>
      <c r="AI14" s="111"/>
      <c r="AJ14" s="112"/>
      <c r="AK14" s="110"/>
      <c r="AL14" s="111"/>
      <c r="AM14" s="111"/>
      <c r="AN14" s="111"/>
      <c r="AO14" s="111"/>
      <c r="AP14" s="111"/>
      <c r="AQ14" s="112"/>
      <c r="AR14" s="110"/>
      <c r="AS14" s="111"/>
      <c r="AT14" s="112"/>
      <c r="AU14" s="113">
        <f t="shared" si="1"/>
        <v>0</v>
      </c>
      <c r="AV14" s="114"/>
      <c r="AW14" s="115">
        <f t="shared" si="2"/>
        <v>0</v>
      </c>
      <c r="AX14" s="116"/>
      <c r="AY14" s="117"/>
      <c r="AZ14" s="118"/>
      <c r="BA14" s="118"/>
      <c r="BB14" s="118"/>
      <c r="BC14" s="118"/>
      <c r="BD14" s="119"/>
    </row>
    <row r="15" spans="2:57" ht="39.9" customHeight="1" x14ac:dyDescent="0.45">
      <c r="B15" s="99">
        <f t="shared" si="3"/>
        <v>3</v>
      </c>
      <c r="C15" s="100"/>
      <c r="D15" s="101"/>
      <c r="E15" s="102"/>
      <c r="F15" s="103"/>
      <c r="G15" s="104"/>
      <c r="H15" s="105"/>
      <c r="I15" s="105"/>
      <c r="J15" s="105"/>
      <c r="K15" s="106"/>
      <c r="L15" s="107"/>
      <c r="M15" s="108"/>
      <c r="N15" s="108"/>
      <c r="O15" s="109"/>
      <c r="P15" s="110"/>
      <c r="Q15" s="111"/>
      <c r="R15" s="111"/>
      <c r="S15" s="111"/>
      <c r="T15" s="111"/>
      <c r="U15" s="111"/>
      <c r="V15" s="112"/>
      <c r="W15" s="110"/>
      <c r="X15" s="111"/>
      <c r="Y15" s="111"/>
      <c r="Z15" s="111"/>
      <c r="AA15" s="111"/>
      <c r="AB15" s="111"/>
      <c r="AC15" s="112"/>
      <c r="AD15" s="110"/>
      <c r="AE15" s="111"/>
      <c r="AF15" s="111"/>
      <c r="AG15" s="111"/>
      <c r="AH15" s="111"/>
      <c r="AI15" s="111"/>
      <c r="AJ15" s="112"/>
      <c r="AK15" s="110"/>
      <c r="AL15" s="111"/>
      <c r="AM15" s="111"/>
      <c r="AN15" s="111"/>
      <c r="AO15" s="111"/>
      <c r="AP15" s="111"/>
      <c r="AQ15" s="112"/>
      <c r="AR15" s="110"/>
      <c r="AS15" s="111"/>
      <c r="AT15" s="112"/>
      <c r="AU15" s="113">
        <f t="shared" si="1"/>
        <v>0</v>
      </c>
      <c r="AV15" s="114"/>
      <c r="AW15" s="115">
        <f t="shared" si="2"/>
        <v>0</v>
      </c>
      <c r="AX15" s="116"/>
      <c r="AY15" s="117"/>
      <c r="AZ15" s="118"/>
      <c r="BA15" s="118"/>
      <c r="BB15" s="118"/>
      <c r="BC15" s="118"/>
      <c r="BD15" s="119"/>
    </row>
    <row r="16" spans="2:57" ht="39.9" customHeight="1" x14ac:dyDescent="0.45">
      <c r="B16" s="99">
        <f t="shared" si="3"/>
        <v>4</v>
      </c>
      <c r="C16" s="100"/>
      <c r="D16" s="101"/>
      <c r="E16" s="102"/>
      <c r="F16" s="103"/>
      <c r="G16" s="104"/>
      <c r="H16" s="105"/>
      <c r="I16" s="105"/>
      <c r="J16" s="105"/>
      <c r="K16" s="106"/>
      <c r="L16" s="107"/>
      <c r="M16" s="108"/>
      <c r="N16" s="108"/>
      <c r="O16" s="109"/>
      <c r="P16" s="110"/>
      <c r="Q16" s="111"/>
      <c r="R16" s="111"/>
      <c r="S16" s="111"/>
      <c r="T16" s="111"/>
      <c r="U16" s="111"/>
      <c r="V16" s="112"/>
      <c r="W16" s="110"/>
      <c r="X16" s="111"/>
      <c r="Y16" s="111"/>
      <c r="Z16" s="111"/>
      <c r="AA16" s="111"/>
      <c r="AB16" s="111"/>
      <c r="AC16" s="112"/>
      <c r="AD16" s="110"/>
      <c r="AE16" s="111"/>
      <c r="AF16" s="111"/>
      <c r="AG16" s="111"/>
      <c r="AH16" s="111"/>
      <c r="AI16" s="111"/>
      <c r="AJ16" s="112"/>
      <c r="AK16" s="110"/>
      <c r="AL16" s="111"/>
      <c r="AM16" s="111"/>
      <c r="AN16" s="111"/>
      <c r="AO16" s="111"/>
      <c r="AP16" s="111"/>
      <c r="AQ16" s="112"/>
      <c r="AR16" s="110"/>
      <c r="AS16" s="111"/>
      <c r="AT16" s="112"/>
      <c r="AU16" s="113">
        <f t="shared" si="1"/>
        <v>0</v>
      </c>
      <c r="AV16" s="114"/>
      <c r="AW16" s="115">
        <f t="shared" si="2"/>
        <v>0</v>
      </c>
      <c r="AX16" s="116"/>
      <c r="AY16" s="117"/>
      <c r="AZ16" s="118"/>
      <c r="BA16" s="118"/>
      <c r="BB16" s="118"/>
      <c r="BC16" s="118"/>
      <c r="BD16" s="119"/>
    </row>
    <row r="17" spans="2:56" ht="39.9" customHeight="1" x14ac:dyDescent="0.45">
      <c r="B17" s="99">
        <f t="shared" si="3"/>
        <v>5</v>
      </c>
      <c r="C17" s="100"/>
      <c r="D17" s="101"/>
      <c r="E17" s="102"/>
      <c r="F17" s="103"/>
      <c r="G17" s="104"/>
      <c r="H17" s="105"/>
      <c r="I17" s="105"/>
      <c r="J17" s="105"/>
      <c r="K17" s="106"/>
      <c r="L17" s="107"/>
      <c r="M17" s="108"/>
      <c r="N17" s="108"/>
      <c r="O17" s="109"/>
      <c r="P17" s="110"/>
      <c r="Q17" s="111"/>
      <c r="R17" s="111"/>
      <c r="S17" s="111"/>
      <c r="T17" s="111"/>
      <c r="U17" s="111"/>
      <c r="V17" s="112"/>
      <c r="W17" s="110"/>
      <c r="X17" s="111"/>
      <c r="Y17" s="111"/>
      <c r="Z17" s="111"/>
      <c r="AA17" s="111"/>
      <c r="AB17" s="111"/>
      <c r="AC17" s="112"/>
      <c r="AD17" s="110"/>
      <c r="AE17" s="111"/>
      <c r="AF17" s="111"/>
      <c r="AG17" s="111"/>
      <c r="AH17" s="111"/>
      <c r="AI17" s="111"/>
      <c r="AJ17" s="112"/>
      <c r="AK17" s="110"/>
      <c r="AL17" s="111"/>
      <c r="AM17" s="111"/>
      <c r="AN17" s="111"/>
      <c r="AO17" s="111"/>
      <c r="AP17" s="111"/>
      <c r="AQ17" s="112"/>
      <c r="AR17" s="110"/>
      <c r="AS17" s="111"/>
      <c r="AT17" s="112"/>
      <c r="AU17" s="113">
        <f t="shared" si="1"/>
        <v>0</v>
      </c>
      <c r="AV17" s="114"/>
      <c r="AW17" s="115">
        <f t="shared" si="2"/>
        <v>0</v>
      </c>
      <c r="AX17" s="116"/>
      <c r="AY17" s="117"/>
      <c r="AZ17" s="118"/>
      <c r="BA17" s="118"/>
      <c r="BB17" s="118"/>
      <c r="BC17" s="118"/>
      <c r="BD17" s="119"/>
    </row>
    <row r="18" spans="2:56" ht="39.9" customHeight="1" x14ac:dyDescent="0.45">
      <c r="B18" s="99">
        <f t="shared" si="3"/>
        <v>6</v>
      </c>
      <c r="C18" s="100"/>
      <c r="D18" s="101"/>
      <c r="E18" s="102"/>
      <c r="F18" s="103"/>
      <c r="G18" s="104"/>
      <c r="H18" s="105"/>
      <c r="I18" s="105"/>
      <c r="J18" s="105"/>
      <c r="K18" s="106"/>
      <c r="L18" s="107"/>
      <c r="M18" s="108"/>
      <c r="N18" s="108"/>
      <c r="O18" s="109"/>
      <c r="P18" s="110"/>
      <c r="Q18" s="111"/>
      <c r="R18" s="111"/>
      <c r="S18" s="111"/>
      <c r="T18" s="111"/>
      <c r="U18" s="111"/>
      <c r="V18" s="112"/>
      <c r="W18" s="110"/>
      <c r="X18" s="111"/>
      <c r="Y18" s="111"/>
      <c r="Z18" s="111"/>
      <c r="AA18" s="111"/>
      <c r="AB18" s="111"/>
      <c r="AC18" s="112"/>
      <c r="AD18" s="110"/>
      <c r="AE18" s="111"/>
      <c r="AF18" s="111"/>
      <c r="AG18" s="111"/>
      <c r="AH18" s="111"/>
      <c r="AI18" s="111"/>
      <c r="AJ18" s="112"/>
      <c r="AK18" s="110"/>
      <c r="AL18" s="111"/>
      <c r="AM18" s="111"/>
      <c r="AN18" s="111"/>
      <c r="AO18" s="111"/>
      <c r="AP18" s="111"/>
      <c r="AQ18" s="112"/>
      <c r="AR18" s="110"/>
      <c r="AS18" s="111"/>
      <c r="AT18" s="112"/>
      <c r="AU18" s="113">
        <f t="shared" si="1"/>
        <v>0</v>
      </c>
      <c r="AV18" s="114"/>
      <c r="AW18" s="115">
        <f t="shared" si="2"/>
        <v>0</v>
      </c>
      <c r="AX18" s="116"/>
      <c r="AY18" s="117"/>
      <c r="AZ18" s="118"/>
      <c r="BA18" s="118"/>
      <c r="BB18" s="118"/>
      <c r="BC18" s="118"/>
      <c r="BD18" s="119"/>
    </row>
    <row r="19" spans="2:56" ht="39.9" customHeight="1" x14ac:dyDescent="0.45">
      <c r="B19" s="99">
        <f t="shared" si="3"/>
        <v>7</v>
      </c>
      <c r="C19" s="100"/>
      <c r="D19" s="101"/>
      <c r="E19" s="102"/>
      <c r="F19" s="103"/>
      <c r="G19" s="104"/>
      <c r="H19" s="105"/>
      <c r="I19" s="105"/>
      <c r="J19" s="105"/>
      <c r="K19" s="106"/>
      <c r="L19" s="107"/>
      <c r="M19" s="108"/>
      <c r="N19" s="108"/>
      <c r="O19" s="109"/>
      <c r="P19" s="110"/>
      <c r="Q19" s="111"/>
      <c r="R19" s="111"/>
      <c r="S19" s="111"/>
      <c r="T19" s="111"/>
      <c r="U19" s="111"/>
      <c r="V19" s="112"/>
      <c r="W19" s="110"/>
      <c r="X19" s="111"/>
      <c r="Y19" s="111"/>
      <c r="Z19" s="111"/>
      <c r="AA19" s="111"/>
      <c r="AB19" s="111"/>
      <c r="AC19" s="112"/>
      <c r="AD19" s="110"/>
      <c r="AE19" s="111"/>
      <c r="AF19" s="111"/>
      <c r="AG19" s="111"/>
      <c r="AH19" s="111"/>
      <c r="AI19" s="111"/>
      <c r="AJ19" s="112"/>
      <c r="AK19" s="110"/>
      <c r="AL19" s="111"/>
      <c r="AM19" s="111"/>
      <c r="AN19" s="111"/>
      <c r="AO19" s="111"/>
      <c r="AP19" s="111"/>
      <c r="AQ19" s="112"/>
      <c r="AR19" s="110"/>
      <c r="AS19" s="111"/>
      <c r="AT19" s="112"/>
      <c r="AU19" s="113">
        <f t="shared" si="1"/>
        <v>0</v>
      </c>
      <c r="AV19" s="114"/>
      <c r="AW19" s="115">
        <f t="shared" si="2"/>
        <v>0</v>
      </c>
      <c r="AX19" s="116"/>
      <c r="AY19" s="117"/>
      <c r="AZ19" s="118"/>
      <c r="BA19" s="118"/>
      <c r="BB19" s="118"/>
      <c r="BC19" s="118"/>
      <c r="BD19" s="119"/>
    </row>
    <row r="20" spans="2:56" ht="39.9" customHeight="1" x14ac:dyDescent="0.45">
      <c r="B20" s="99">
        <f t="shared" si="3"/>
        <v>8</v>
      </c>
      <c r="C20" s="100"/>
      <c r="D20" s="101"/>
      <c r="E20" s="102"/>
      <c r="F20" s="103"/>
      <c r="G20" s="104"/>
      <c r="H20" s="105"/>
      <c r="I20" s="105"/>
      <c r="J20" s="105"/>
      <c r="K20" s="106"/>
      <c r="L20" s="107"/>
      <c r="M20" s="108"/>
      <c r="N20" s="108"/>
      <c r="O20" s="109"/>
      <c r="P20" s="110"/>
      <c r="Q20" s="111"/>
      <c r="R20" s="111"/>
      <c r="S20" s="111"/>
      <c r="T20" s="111"/>
      <c r="U20" s="111"/>
      <c r="V20" s="112"/>
      <c r="W20" s="110"/>
      <c r="X20" s="111"/>
      <c r="Y20" s="111"/>
      <c r="Z20" s="111"/>
      <c r="AA20" s="111"/>
      <c r="AB20" s="111"/>
      <c r="AC20" s="112"/>
      <c r="AD20" s="110"/>
      <c r="AE20" s="111"/>
      <c r="AF20" s="111"/>
      <c r="AG20" s="111"/>
      <c r="AH20" s="111"/>
      <c r="AI20" s="111"/>
      <c r="AJ20" s="112"/>
      <c r="AK20" s="110"/>
      <c r="AL20" s="111"/>
      <c r="AM20" s="111"/>
      <c r="AN20" s="111"/>
      <c r="AO20" s="111"/>
      <c r="AP20" s="111"/>
      <c r="AQ20" s="112"/>
      <c r="AR20" s="110"/>
      <c r="AS20" s="111"/>
      <c r="AT20" s="112"/>
      <c r="AU20" s="113">
        <f t="shared" si="1"/>
        <v>0</v>
      </c>
      <c r="AV20" s="114"/>
      <c r="AW20" s="115">
        <f t="shared" si="2"/>
        <v>0</v>
      </c>
      <c r="AX20" s="116"/>
      <c r="AY20" s="117"/>
      <c r="AZ20" s="118"/>
      <c r="BA20" s="118"/>
      <c r="BB20" s="118"/>
      <c r="BC20" s="118"/>
      <c r="BD20" s="119"/>
    </row>
    <row r="21" spans="2:56" ht="39.9" customHeight="1" x14ac:dyDescent="0.45">
      <c r="B21" s="99">
        <f t="shared" si="3"/>
        <v>9</v>
      </c>
      <c r="C21" s="100"/>
      <c r="D21" s="101"/>
      <c r="E21" s="102"/>
      <c r="F21" s="103"/>
      <c r="G21" s="104"/>
      <c r="H21" s="105"/>
      <c r="I21" s="105"/>
      <c r="J21" s="105"/>
      <c r="K21" s="106"/>
      <c r="L21" s="107"/>
      <c r="M21" s="108"/>
      <c r="N21" s="108"/>
      <c r="O21" s="109"/>
      <c r="P21" s="110"/>
      <c r="Q21" s="111"/>
      <c r="R21" s="111"/>
      <c r="S21" s="111"/>
      <c r="T21" s="111"/>
      <c r="U21" s="111"/>
      <c r="V21" s="112"/>
      <c r="W21" s="110"/>
      <c r="X21" s="111"/>
      <c r="Y21" s="111"/>
      <c r="Z21" s="111"/>
      <c r="AA21" s="111"/>
      <c r="AB21" s="111"/>
      <c r="AC21" s="112"/>
      <c r="AD21" s="110"/>
      <c r="AE21" s="111"/>
      <c r="AF21" s="111"/>
      <c r="AG21" s="111"/>
      <c r="AH21" s="111"/>
      <c r="AI21" s="111"/>
      <c r="AJ21" s="112"/>
      <c r="AK21" s="110"/>
      <c r="AL21" s="111"/>
      <c r="AM21" s="111"/>
      <c r="AN21" s="111"/>
      <c r="AO21" s="111"/>
      <c r="AP21" s="111"/>
      <c r="AQ21" s="112"/>
      <c r="AR21" s="110"/>
      <c r="AS21" s="111"/>
      <c r="AT21" s="112"/>
      <c r="AU21" s="113">
        <f t="shared" si="1"/>
        <v>0</v>
      </c>
      <c r="AV21" s="114"/>
      <c r="AW21" s="115">
        <f t="shared" si="2"/>
        <v>0</v>
      </c>
      <c r="AX21" s="116"/>
      <c r="AY21" s="117"/>
      <c r="AZ21" s="118"/>
      <c r="BA21" s="118"/>
      <c r="BB21" s="118"/>
      <c r="BC21" s="118"/>
      <c r="BD21" s="119"/>
    </row>
    <row r="22" spans="2:56" ht="39.9" customHeight="1" x14ac:dyDescent="0.45">
      <c r="B22" s="99">
        <f t="shared" si="3"/>
        <v>10</v>
      </c>
      <c r="C22" s="100"/>
      <c r="D22" s="101"/>
      <c r="E22" s="102"/>
      <c r="F22" s="103"/>
      <c r="G22" s="104"/>
      <c r="H22" s="105"/>
      <c r="I22" s="105"/>
      <c r="J22" s="105"/>
      <c r="K22" s="106"/>
      <c r="L22" s="107"/>
      <c r="M22" s="108"/>
      <c r="N22" s="108"/>
      <c r="O22" s="109"/>
      <c r="P22" s="110"/>
      <c r="Q22" s="111"/>
      <c r="R22" s="111"/>
      <c r="S22" s="111"/>
      <c r="T22" s="111"/>
      <c r="U22" s="111"/>
      <c r="V22" s="112"/>
      <c r="W22" s="110"/>
      <c r="X22" s="111"/>
      <c r="Y22" s="111"/>
      <c r="Z22" s="111"/>
      <c r="AA22" s="111"/>
      <c r="AB22" s="111"/>
      <c r="AC22" s="112"/>
      <c r="AD22" s="110"/>
      <c r="AE22" s="111"/>
      <c r="AF22" s="111"/>
      <c r="AG22" s="111"/>
      <c r="AH22" s="111"/>
      <c r="AI22" s="111"/>
      <c r="AJ22" s="112"/>
      <c r="AK22" s="110"/>
      <c r="AL22" s="111"/>
      <c r="AM22" s="111"/>
      <c r="AN22" s="111"/>
      <c r="AO22" s="111"/>
      <c r="AP22" s="111"/>
      <c r="AQ22" s="112"/>
      <c r="AR22" s="110"/>
      <c r="AS22" s="111"/>
      <c r="AT22" s="112"/>
      <c r="AU22" s="113">
        <f t="shared" si="1"/>
        <v>0</v>
      </c>
      <c r="AV22" s="114"/>
      <c r="AW22" s="115">
        <f t="shared" si="2"/>
        <v>0</v>
      </c>
      <c r="AX22" s="116"/>
      <c r="AY22" s="117"/>
      <c r="AZ22" s="118"/>
      <c r="BA22" s="118"/>
      <c r="BB22" s="118"/>
      <c r="BC22" s="118"/>
      <c r="BD22" s="119"/>
    </row>
    <row r="23" spans="2:56" ht="39.9" customHeight="1" x14ac:dyDescent="0.45">
      <c r="B23" s="99">
        <f t="shared" si="3"/>
        <v>11</v>
      </c>
      <c r="C23" s="100"/>
      <c r="D23" s="101"/>
      <c r="E23" s="102"/>
      <c r="F23" s="103"/>
      <c r="G23" s="104"/>
      <c r="H23" s="105"/>
      <c r="I23" s="105"/>
      <c r="J23" s="105"/>
      <c r="K23" s="106"/>
      <c r="L23" s="107"/>
      <c r="M23" s="108"/>
      <c r="N23" s="108"/>
      <c r="O23" s="109"/>
      <c r="P23" s="110"/>
      <c r="Q23" s="111"/>
      <c r="R23" s="111"/>
      <c r="S23" s="111"/>
      <c r="T23" s="111"/>
      <c r="U23" s="111"/>
      <c r="V23" s="112"/>
      <c r="W23" s="110"/>
      <c r="X23" s="111"/>
      <c r="Y23" s="111"/>
      <c r="Z23" s="111"/>
      <c r="AA23" s="111"/>
      <c r="AB23" s="111"/>
      <c r="AC23" s="112"/>
      <c r="AD23" s="110"/>
      <c r="AE23" s="111"/>
      <c r="AF23" s="111"/>
      <c r="AG23" s="111"/>
      <c r="AH23" s="111"/>
      <c r="AI23" s="111"/>
      <c r="AJ23" s="112"/>
      <c r="AK23" s="110"/>
      <c r="AL23" s="111"/>
      <c r="AM23" s="111"/>
      <c r="AN23" s="111"/>
      <c r="AO23" s="111"/>
      <c r="AP23" s="111"/>
      <c r="AQ23" s="112"/>
      <c r="AR23" s="110"/>
      <c r="AS23" s="111"/>
      <c r="AT23" s="112"/>
      <c r="AU23" s="113">
        <f t="shared" si="1"/>
        <v>0</v>
      </c>
      <c r="AV23" s="114"/>
      <c r="AW23" s="115">
        <f t="shared" si="2"/>
        <v>0</v>
      </c>
      <c r="AX23" s="116"/>
      <c r="AY23" s="117"/>
      <c r="AZ23" s="118"/>
      <c r="BA23" s="118"/>
      <c r="BB23" s="118"/>
      <c r="BC23" s="118"/>
      <c r="BD23" s="119"/>
    </row>
    <row r="24" spans="2:56" ht="39.9" customHeight="1" x14ac:dyDescent="0.45">
      <c r="B24" s="99">
        <f t="shared" si="3"/>
        <v>12</v>
      </c>
      <c r="C24" s="100"/>
      <c r="D24" s="101"/>
      <c r="E24" s="102"/>
      <c r="F24" s="103"/>
      <c r="G24" s="104"/>
      <c r="H24" s="105"/>
      <c r="I24" s="105"/>
      <c r="J24" s="105"/>
      <c r="K24" s="106"/>
      <c r="L24" s="107"/>
      <c r="M24" s="108"/>
      <c r="N24" s="108"/>
      <c r="O24" s="109"/>
      <c r="P24" s="110"/>
      <c r="Q24" s="111"/>
      <c r="R24" s="111"/>
      <c r="S24" s="111"/>
      <c r="T24" s="111"/>
      <c r="U24" s="111"/>
      <c r="V24" s="112"/>
      <c r="W24" s="110"/>
      <c r="X24" s="111"/>
      <c r="Y24" s="111"/>
      <c r="Z24" s="111"/>
      <c r="AA24" s="111"/>
      <c r="AB24" s="111"/>
      <c r="AC24" s="112"/>
      <c r="AD24" s="110"/>
      <c r="AE24" s="111"/>
      <c r="AF24" s="111"/>
      <c r="AG24" s="111"/>
      <c r="AH24" s="111"/>
      <c r="AI24" s="111"/>
      <c r="AJ24" s="112"/>
      <c r="AK24" s="110"/>
      <c r="AL24" s="111"/>
      <c r="AM24" s="111"/>
      <c r="AN24" s="111"/>
      <c r="AO24" s="111"/>
      <c r="AP24" s="111"/>
      <c r="AQ24" s="112"/>
      <c r="AR24" s="110"/>
      <c r="AS24" s="111"/>
      <c r="AT24" s="112"/>
      <c r="AU24" s="113">
        <f t="shared" si="1"/>
        <v>0</v>
      </c>
      <c r="AV24" s="114"/>
      <c r="AW24" s="115">
        <f t="shared" si="2"/>
        <v>0</v>
      </c>
      <c r="AX24" s="116"/>
      <c r="AY24" s="117"/>
      <c r="AZ24" s="118"/>
      <c r="BA24" s="118"/>
      <c r="BB24" s="118"/>
      <c r="BC24" s="118"/>
      <c r="BD24" s="119"/>
    </row>
    <row r="25" spans="2:56" ht="39.9" customHeight="1" x14ac:dyDescent="0.45">
      <c r="B25" s="99">
        <f t="shared" si="3"/>
        <v>13</v>
      </c>
      <c r="C25" s="100"/>
      <c r="D25" s="101"/>
      <c r="E25" s="102"/>
      <c r="F25" s="103"/>
      <c r="G25" s="104"/>
      <c r="H25" s="105"/>
      <c r="I25" s="105"/>
      <c r="J25" s="105"/>
      <c r="K25" s="106"/>
      <c r="L25" s="107"/>
      <c r="M25" s="108"/>
      <c r="N25" s="108"/>
      <c r="O25" s="109"/>
      <c r="P25" s="110"/>
      <c r="Q25" s="111"/>
      <c r="R25" s="111"/>
      <c r="S25" s="111"/>
      <c r="T25" s="111"/>
      <c r="U25" s="111"/>
      <c r="V25" s="112"/>
      <c r="W25" s="110"/>
      <c r="X25" s="111"/>
      <c r="Y25" s="111"/>
      <c r="Z25" s="111"/>
      <c r="AA25" s="111"/>
      <c r="AB25" s="111"/>
      <c r="AC25" s="112"/>
      <c r="AD25" s="110"/>
      <c r="AE25" s="111"/>
      <c r="AF25" s="111"/>
      <c r="AG25" s="111"/>
      <c r="AH25" s="111"/>
      <c r="AI25" s="111"/>
      <c r="AJ25" s="112"/>
      <c r="AK25" s="110"/>
      <c r="AL25" s="111"/>
      <c r="AM25" s="111"/>
      <c r="AN25" s="111"/>
      <c r="AO25" s="111"/>
      <c r="AP25" s="111"/>
      <c r="AQ25" s="112"/>
      <c r="AR25" s="110"/>
      <c r="AS25" s="111"/>
      <c r="AT25" s="112"/>
      <c r="AU25" s="113">
        <f t="shared" si="1"/>
        <v>0</v>
      </c>
      <c r="AV25" s="114"/>
      <c r="AW25" s="115">
        <f t="shared" si="2"/>
        <v>0</v>
      </c>
      <c r="AX25" s="116"/>
      <c r="AY25" s="117"/>
      <c r="AZ25" s="118"/>
      <c r="BA25" s="118"/>
      <c r="BB25" s="118"/>
      <c r="BC25" s="118"/>
      <c r="BD25" s="119"/>
    </row>
    <row r="26" spans="2:56" ht="39.9" customHeight="1" x14ac:dyDescent="0.45">
      <c r="B26" s="99">
        <f t="shared" si="3"/>
        <v>14</v>
      </c>
      <c r="C26" s="100"/>
      <c r="D26" s="101"/>
      <c r="E26" s="102"/>
      <c r="F26" s="103"/>
      <c r="G26" s="104"/>
      <c r="H26" s="105"/>
      <c r="I26" s="105"/>
      <c r="J26" s="105"/>
      <c r="K26" s="106"/>
      <c r="L26" s="107"/>
      <c r="M26" s="108"/>
      <c r="N26" s="108"/>
      <c r="O26" s="109"/>
      <c r="P26" s="110"/>
      <c r="Q26" s="111"/>
      <c r="R26" s="111"/>
      <c r="S26" s="111"/>
      <c r="T26" s="111"/>
      <c r="U26" s="111"/>
      <c r="V26" s="112"/>
      <c r="W26" s="110"/>
      <c r="X26" s="111"/>
      <c r="Y26" s="111"/>
      <c r="Z26" s="111"/>
      <c r="AA26" s="111"/>
      <c r="AB26" s="111"/>
      <c r="AC26" s="112"/>
      <c r="AD26" s="110"/>
      <c r="AE26" s="111"/>
      <c r="AF26" s="111"/>
      <c r="AG26" s="111"/>
      <c r="AH26" s="111"/>
      <c r="AI26" s="111"/>
      <c r="AJ26" s="112"/>
      <c r="AK26" s="110"/>
      <c r="AL26" s="111"/>
      <c r="AM26" s="111"/>
      <c r="AN26" s="111"/>
      <c r="AO26" s="111"/>
      <c r="AP26" s="111"/>
      <c r="AQ26" s="112"/>
      <c r="AR26" s="110"/>
      <c r="AS26" s="111"/>
      <c r="AT26" s="112"/>
      <c r="AU26" s="113">
        <f t="shared" si="1"/>
        <v>0</v>
      </c>
      <c r="AV26" s="114"/>
      <c r="AW26" s="115">
        <f t="shared" si="2"/>
        <v>0</v>
      </c>
      <c r="AX26" s="116"/>
      <c r="AY26" s="117"/>
      <c r="AZ26" s="118"/>
      <c r="BA26" s="118"/>
      <c r="BB26" s="118"/>
      <c r="BC26" s="118"/>
      <c r="BD26" s="119"/>
    </row>
    <row r="27" spans="2:56" ht="39.9" customHeight="1" x14ac:dyDescent="0.45">
      <c r="B27" s="99">
        <f t="shared" si="3"/>
        <v>15</v>
      </c>
      <c r="C27" s="100"/>
      <c r="D27" s="101"/>
      <c r="E27" s="102"/>
      <c r="F27" s="103"/>
      <c r="G27" s="104"/>
      <c r="H27" s="105"/>
      <c r="I27" s="105"/>
      <c r="J27" s="105"/>
      <c r="K27" s="106"/>
      <c r="L27" s="107"/>
      <c r="M27" s="108"/>
      <c r="N27" s="108"/>
      <c r="O27" s="109"/>
      <c r="P27" s="110"/>
      <c r="Q27" s="111"/>
      <c r="R27" s="111"/>
      <c r="S27" s="111"/>
      <c r="T27" s="111"/>
      <c r="U27" s="111"/>
      <c r="V27" s="112"/>
      <c r="W27" s="110"/>
      <c r="X27" s="111"/>
      <c r="Y27" s="111"/>
      <c r="Z27" s="111"/>
      <c r="AA27" s="111"/>
      <c r="AB27" s="111"/>
      <c r="AC27" s="112"/>
      <c r="AD27" s="110"/>
      <c r="AE27" s="111"/>
      <c r="AF27" s="111"/>
      <c r="AG27" s="111"/>
      <c r="AH27" s="111"/>
      <c r="AI27" s="111"/>
      <c r="AJ27" s="112"/>
      <c r="AK27" s="110"/>
      <c r="AL27" s="111"/>
      <c r="AM27" s="111"/>
      <c r="AN27" s="111"/>
      <c r="AO27" s="111"/>
      <c r="AP27" s="111"/>
      <c r="AQ27" s="112"/>
      <c r="AR27" s="110"/>
      <c r="AS27" s="111"/>
      <c r="AT27" s="112"/>
      <c r="AU27" s="113">
        <f t="shared" si="1"/>
        <v>0</v>
      </c>
      <c r="AV27" s="114"/>
      <c r="AW27" s="115">
        <f t="shared" si="2"/>
        <v>0</v>
      </c>
      <c r="AX27" s="116"/>
      <c r="AY27" s="117"/>
      <c r="AZ27" s="118"/>
      <c r="BA27" s="118"/>
      <c r="BB27" s="118"/>
      <c r="BC27" s="118"/>
      <c r="BD27" s="119"/>
    </row>
    <row r="28" spans="2:56" ht="39.9" customHeight="1" x14ac:dyDescent="0.45">
      <c r="B28" s="99">
        <f t="shared" si="3"/>
        <v>16</v>
      </c>
      <c r="C28" s="100"/>
      <c r="D28" s="101"/>
      <c r="E28" s="102"/>
      <c r="F28" s="103"/>
      <c r="G28" s="104"/>
      <c r="H28" s="105"/>
      <c r="I28" s="105"/>
      <c r="J28" s="105"/>
      <c r="K28" s="106"/>
      <c r="L28" s="107"/>
      <c r="M28" s="108"/>
      <c r="N28" s="108"/>
      <c r="O28" s="109"/>
      <c r="P28" s="110"/>
      <c r="Q28" s="111"/>
      <c r="R28" s="111"/>
      <c r="S28" s="111"/>
      <c r="T28" s="111"/>
      <c r="U28" s="111"/>
      <c r="V28" s="112"/>
      <c r="W28" s="110"/>
      <c r="X28" s="111"/>
      <c r="Y28" s="111"/>
      <c r="Z28" s="111"/>
      <c r="AA28" s="111"/>
      <c r="AB28" s="111"/>
      <c r="AC28" s="112"/>
      <c r="AD28" s="110"/>
      <c r="AE28" s="111"/>
      <c r="AF28" s="111"/>
      <c r="AG28" s="111"/>
      <c r="AH28" s="111"/>
      <c r="AI28" s="111"/>
      <c r="AJ28" s="112"/>
      <c r="AK28" s="110"/>
      <c r="AL28" s="111"/>
      <c r="AM28" s="111"/>
      <c r="AN28" s="111"/>
      <c r="AO28" s="111"/>
      <c r="AP28" s="111"/>
      <c r="AQ28" s="112"/>
      <c r="AR28" s="110"/>
      <c r="AS28" s="111"/>
      <c r="AT28" s="112"/>
      <c r="AU28" s="113">
        <f t="shared" si="1"/>
        <v>0</v>
      </c>
      <c r="AV28" s="114"/>
      <c r="AW28" s="115">
        <f t="shared" si="2"/>
        <v>0</v>
      </c>
      <c r="AX28" s="116"/>
      <c r="AY28" s="117"/>
      <c r="AZ28" s="118"/>
      <c r="BA28" s="118"/>
      <c r="BB28" s="118"/>
      <c r="BC28" s="118"/>
      <c r="BD28" s="119"/>
    </row>
    <row r="29" spans="2:56" ht="39.9" customHeight="1" x14ac:dyDescent="0.45">
      <c r="B29" s="99">
        <f t="shared" si="3"/>
        <v>17</v>
      </c>
      <c r="C29" s="100"/>
      <c r="D29" s="101"/>
      <c r="E29" s="102"/>
      <c r="F29" s="103"/>
      <c r="G29" s="104"/>
      <c r="H29" s="105"/>
      <c r="I29" s="105"/>
      <c r="J29" s="105"/>
      <c r="K29" s="106"/>
      <c r="L29" s="107"/>
      <c r="M29" s="108"/>
      <c r="N29" s="108"/>
      <c r="O29" s="109"/>
      <c r="P29" s="110"/>
      <c r="Q29" s="111"/>
      <c r="R29" s="111"/>
      <c r="S29" s="111"/>
      <c r="T29" s="111"/>
      <c r="U29" s="111"/>
      <c r="V29" s="112"/>
      <c r="W29" s="110"/>
      <c r="X29" s="111"/>
      <c r="Y29" s="111"/>
      <c r="Z29" s="111"/>
      <c r="AA29" s="111"/>
      <c r="AB29" s="111"/>
      <c r="AC29" s="112"/>
      <c r="AD29" s="110"/>
      <c r="AE29" s="111"/>
      <c r="AF29" s="111"/>
      <c r="AG29" s="111"/>
      <c r="AH29" s="111"/>
      <c r="AI29" s="111"/>
      <c r="AJ29" s="112"/>
      <c r="AK29" s="110"/>
      <c r="AL29" s="111"/>
      <c r="AM29" s="111"/>
      <c r="AN29" s="111"/>
      <c r="AO29" s="111"/>
      <c r="AP29" s="111"/>
      <c r="AQ29" s="112"/>
      <c r="AR29" s="110"/>
      <c r="AS29" s="111"/>
      <c r="AT29" s="112"/>
      <c r="AU29" s="113">
        <f t="shared" si="1"/>
        <v>0</v>
      </c>
      <c r="AV29" s="114"/>
      <c r="AW29" s="115">
        <f t="shared" si="2"/>
        <v>0</v>
      </c>
      <c r="AX29" s="116"/>
      <c r="AY29" s="117"/>
      <c r="AZ29" s="118"/>
      <c r="BA29" s="118"/>
      <c r="BB29" s="118"/>
      <c r="BC29" s="118"/>
      <c r="BD29" s="119"/>
    </row>
    <row r="30" spans="2:56" ht="39.9" customHeight="1" thickBot="1" x14ac:dyDescent="0.5">
      <c r="B30" s="120">
        <f t="shared" si="3"/>
        <v>18</v>
      </c>
      <c r="C30" s="121"/>
      <c r="D30" s="122"/>
      <c r="E30" s="123"/>
      <c r="F30" s="124"/>
      <c r="G30" s="125"/>
      <c r="H30" s="126"/>
      <c r="I30" s="126"/>
      <c r="J30" s="126"/>
      <c r="K30" s="127"/>
      <c r="L30" s="128"/>
      <c r="M30" s="129"/>
      <c r="N30" s="129"/>
      <c r="O30" s="130"/>
      <c r="P30" s="131"/>
      <c r="Q30" s="132"/>
      <c r="R30" s="132"/>
      <c r="S30" s="132"/>
      <c r="T30" s="132"/>
      <c r="U30" s="132"/>
      <c r="V30" s="133"/>
      <c r="W30" s="131"/>
      <c r="X30" s="132"/>
      <c r="Y30" s="132"/>
      <c r="Z30" s="132"/>
      <c r="AA30" s="132"/>
      <c r="AB30" s="132"/>
      <c r="AC30" s="133"/>
      <c r="AD30" s="131"/>
      <c r="AE30" s="132"/>
      <c r="AF30" s="132"/>
      <c r="AG30" s="132"/>
      <c r="AH30" s="132"/>
      <c r="AI30" s="132"/>
      <c r="AJ30" s="133"/>
      <c r="AK30" s="131"/>
      <c r="AL30" s="132"/>
      <c r="AM30" s="132"/>
      <c r="AN30" s="132"/>
      <c r="AO30" s="132"/>
      <c r="AP30" s="132"/>
      <c r="AQ30" s="133"/>
      <c r="AR30" s="131"/>
      <c r="AS30" s="132"/>
      <c r="AT30" s="133"/>
      <c r="AU30" s="134">
        <f t="shared" si="1"/>
        <v>0</v>
      </c>
      <c r="AV30" s="135"/>
      <c r="AW30" s="136">
        <f t="shared" si="2"/>
        <v>0</v>
      </c>
      <c r="AX30" s="137"/>
      <c r="AY30" s="138"/>
      <c r="AZ30" s="139"/>
      <c r="BA30" s="139"/>
      <c r="BB30" s="139"/>
      <c r="BC30" s="139"/>
      <c r="BD30" s="140"/>
    </row>
    <row r="31" spans="2:56" ht="20.25" customHeight="1" x14ac:dyDescent="0.45">
      <c r="C31" s="141"/>
      <c r="D31" s="142"/>
      <c r="E31" s="143"/>
      <c r="AC31" s="38"/>
    </row>
    <row r="32" spans="2:56" ht="20.25" customHeight="1" x14ac:dyDescent="0.45">
      <c r="B32" s="25" t="s">
        <v>33</v>
      </c>
      <c r="C32" s="25"/>
      <c r="D32" s="25"/>
      <c r="E32" s="25"/>
      <c r="F32" s="25"/>
      <c r="G32" s="25"/>
      <c r="H32" s="25"/>
      <c r="I32" s="25"/>
      <c r="J32" s="25"/>
      <c r="K32" s="25"/>
      <c r="L32" s="33"/>
      <c r="M32" s="25"/>
      <c r="N32" s="25"/>
      <c r="O32" s="25"/>
      <c r="P32" s="25"/>
      <c r="Q32" s="25"/>
      <c r="R32" s="25"/>
      <c r="S32" s="25"/>
      <c r="T32" s="25" t="s">
        <v>34</v>
      </c>
      <c r="U32" s="25"/>
      <c r="V32" s="25"/>
      <c r="W32" s="25"/>
      <c r="X32" s="25"/>
      <c r="Y32" s="25"/>
      <c r="Z32" s="144"/>
    </row>
    <row r="33" spans="2:26" ht="20.25" customHeight="1" x14ac:dyDescent="0.45">
      <c r="B33" s="25"/>
      <c r="C33" s="145" t="s">
        <v>35</v>
      </c>
      <c r="D33" s="145"/>
      <c r="E33" s="145" t="s">
        <v>36</v>
      </c>
      <c r="F33" s="145"/>
      <c r="G33" s="145"/>
      <c r="H33" s="145"/>
      <c r="I33" s="25"/>
      <c r="J33" s="146" t="s">
        <v>37</v>
      </c>
      <c r="K33" s="146"/>
      <c r="L33" s="146"/>
      <c r="M33" s="146"/>
      <c r="N33" s="25"/>
      <c r="O33" s="25"/>
      <c r="P33" s="147" t="s">
        <v>38</v>
      </c>
      <c r="Q33" s="147"/>
      <c r="R33" s="25"/>
      <c r="S33" s="25"/>
      <c r="T33" s="148" t="s">
        <v>39</v>
      </c>
      <c r="U33" s="149"/>
      <c r="V33" s="148" t="s">
        <v>40</v>
      </c>
      <c r="W33" s="150"/>
      <c r="X33" s="150"/>
      <c r="Y33" s="149"/>
      <c r="Z33" s="144"/>
    </row>
    <row r="34" spans="2:26" ht="20.25" customHeight="1" x14ac:dyDescent="0.45">
      <c r="B34" s="25"/>
      <c r="C34" s="151"/>
      <c r="D34" s="151"/>
      <c r="E34" s="151" t="s">
        <v>41</v>
      </c>
      <c r="F34" s="151"/>
      <c r="G34" s="151" t="s">
        <v>42</v>
      </c>
      <c r="H34" s="151"/>
      <c r="I34" s="25"/>
      <c r="J34" s="151" t="s">
        <v>41</v>
      </c>
      <c r="K34" s="151"/>
      <c r="L34" s="151" t="s">
        <v>42</v>
      </c>
      <c r="M34" s="151"/>
      <c r="N34" s="25"/>
      <c r="O34" s="25"/>
      <c r="P34" s="147" t="s">
        <v>43</v>
      </c>
      <c r="Q34" s="147"/>
      <c r="R34" s="25"/>
      <c r="S34" s="25"/>
      <c r="T34" s="148" t="s">
        <v>44</v>
      </c>
      <c r="U34" s="149"/>
      <c r="V34" s="148" t="s">
        <v>45</v>
      </c>
      <c r="W34" s="150"/>
      <c r="X34" s="150"/>
      <c r="Y34" s="149"/>
      <c r="Z34" s="152"/>
    </row>
    <row r="35" spans="2:26" ht="20.25" customHeight="1" x14ac:dyDescent="0.45">
      <c r="B35" s="25"/>
      <c r="C35" s="148" t="s">
        <v>44</v>
      </c>
      <c r="D35" s="149"/>
      <c r="E35" s="153">
        <f>SUMIFS($AU$13:$AV$30,$C$13:$D$30,"看護職員",$E$13:$F$30,"A")</f>
        <v>0</v>
      </c>
      <c r="F35" s="154"/>
      <c r="G35" s="155">
        <f>SUMIFS($AW$13:$AX$30,$C$13:$D$30,"看護職員",$E$13:$F$30,"A")</f>
        <v>0</v>
      </c>
      <c r="H35" s="156"/>
      <c r="I35" s="157"/>
      <c r="J35" s="158">
        <v>0</v>
      </c>
      <c r="K35" s="159"/>
      <c r="L35" s="158">
        <v>0</v>
      </c>
      <c r="M35" s="159"/>
      <c r="N35" s="157"/>
      <c r="O35" s="157"/>
      <c r="P35" s="158">
        <v>0</v>
      </c>
      <c r="Q35" s="159"/>
      <c r="R35" s="25"/>
      <c r="S35" s="25"/>
      <c r="T35" s="148" t="s">
        <v>46</v>
      </c>
      <c r="U35" s="149"/>
      <c r="V35" s="148" t="s">
        <v>47</v>
      </c>
      <c r="W35" s="150"/>
      <c r="X35" s="150"/>
      <c r="Y35" s="149"/>
      <c r="Z35" s="160"/>
    </row>
    <row r="36" spans="2:26" ht="20.25" customHeight="1" x14ac:dyDescent="0.45">
      <c r="B36" s="25"/>
      <c r="C36" s="148" t="s">
        <v>46</v>
      </c>
      <c r="D36" s="149"/>
      <c r="E36" s="153">
        <f>SUMIFS($AU$13:$AV$30,$C$13:$D$30,"看護職員",$E$13:$F$30,"B")</f>
        <v>0</v>
      </c>
      <c r="F36" s="154"/>
      <c r="G36" s="155">
        <f>SUMIFS($AW$13:$AX$30,$C$13:$D$30,"看護職員",$E$13:$F$30,"B")</f>
        <v>0</v>
      </c>
      <c r="H36" s="156"/>
      <c r="I36" s="157"/>
      <c r="J36" s="158">
        <v>0</v>
      </c>
      <c r="K36" s="159"/>
      <c r="L36" s="158">
        <v>0</v>
      </c>
      <c r="M36" s="159"/>
      <c r="N36" s="157"/>
      <c r="O36" s="157"/>
      <c r="P36" s="158">
        <v>0</v>
      </c>
      <c r="Q36" s="159"/>
      <c r="R36" s="25"/>
      <c r="S36" s="25"/>
      <c r="T36" s="148" t="s">
        <v>48</v>
      </c>
      <c r="U36" s="149"/>
      <c r="V36" s="148" t="s">
        <v>49</v>
      </c>
      <c r="W36" s="150"/>
      <c r="X36" s="150"/>
      <c r="Y36" s="149"/>
      <c r="Z36" s="160"/>
    </row>
    <row r="37" spans="2:26" ht="20.25" customHeight="1" x14ac:dyDescent="0.45">
      <c r="B37" s="25"/>
      <c r="C37" s="148" t="s">
        <v>48</v>
      </c>
      <c r="D37" s="149"/>
      <c r="E37" s="153">
        <f>SUMIFS($AU$13:$AV$30,$C$13:$D$30,"看護職員",$E$13:$F$30,"C")</f>
        <v>0</v>
      </c>
      <c r="F37" s="154"/>
      <c r="G37" s="155">
        <f>SUMIFS($AW$13:$AX$30,$C$13:$D$30,"看護職員",$E$13:$F$30,"C")</f>
        <v>0</v>
      </c>
      <c r="H37" s="156"/>
      <c r="I37" s="157"/>
      <c r="J37" s="158">
        <v>0</v>
      </c>
      <c r="K37" s="159"/>
      <c r="L37" s="161">
        <v>0</v>
      </c>
      <c r="M37" s="162"/>
      <c r="N37" s="157"/>
      <c r="O37" s="157"/>
      <c r="P37" s="153" t="s">
        <v>50</v>
      </c>
      <c r="Q37" s="154"/>
      <c r="R37" s="25"/>
      <c r="S37" s="25"/>
      <c r="T37" s="148" t="s">
        <v>51</v>
      </c>
      <c r="U37" s="149"/>
      <c r="V37" s="148" t="s">
        <v>52</v>
      </c>
      <c r="W37" s="150"/>
      <c r="X37" s="150"/>
      <c r="Y37" s="149"/>
      <c r="Z37" s="163"/>
    </row>
    <row r="38" spans="2:26" ht="20.25" customHeight="1" x14ac:dyDescent="0.45">
      <c r="B38" s="25"/>
      <c r="C38" s="148" t="s">
        <v>51</v>
      </c>
      <c r="D38" s="149"/>
      <c r="E38" s="153">
        <f>SUMIFS($AU$13:$AV$30,$C$13:$D$30,"看護職員",$E$13:$F$30,"D")</f>
        <v>0</v>
      </c>
      <c r="F38" s="154"/>
      <c r="G38" s="155">
        <f>SUMIFS($AW$13:$AX$30,$C$13:$D$30,"看護職員",$E$13:$F$30,"D")</f>
        <v>0</v>
      </c>
      <c r="H38" s="156"/>
      <c r="I38" s="157"/>
      <c r="J38" s="158">
        <v>0</v>
      </c>
      <c r="K38" s="159"/>
      <c r="L38" s="161">
        <v>0</v>
      </c>
      <c r="M38" s="162"/>
      <c r="N38" s="157"/>
      <c r="O38" s="157"/>
      <c r="P38" s="153" t="s">
        <v>50</v>
      </c>
      <c r="Q38" s="154"/>
      <c r="R38" s="25"/>
      <c r="S38" s="25"/>
      <c r="T38" s="25"/>
      <c r="U38" s="164"/>
      <c r="V38" s="164"/>
      <c r="W38" s="165"/>
      <c r="X38" s="165"/>
      <c r="Y38" s="166"/>
      <c r="Z38" s="166"/>
    </row>
    <row r="39" spans="2:26" ht="20.25" customHeight="1" x14ac:dyDescent="0.45">
      <c r="B39" s="25"/>
      <c r="C39" s="148" t="s">
        <v>53</v>
      </c>
      <c r="D39" s="149"/>
      <c r="E39" s="153">
        <f>SUM(E35:F38)</f>
        <v>0</v>
      </c>
      <c r="F39" s="154"/>
      <c r="G39" s="155">
        <f>SUM(G35:H38)</f>
        <v>0</v>
      </c>
      <c r="H39" s="156"/>
      <c r="I39" s="157"/>
      <c r="J39" s="153">
        <f>SUM(J35:K38)</f>
        <v>0</v>
      </c>
      <c r="K39" s="154"/>
      <c r="L39" s="153">
        <f>SUM(L35:M38)</f>
        <v>0</v>
      </c>
      <c r="M39" s="154"/>
      <c r="N39" s="157"/>
      <c r="O39" s="157"/>
      <c r="P39" s="153">
        <f>SUM(P35:Q36)</f>
        <v>0</v>
      </c>
      <c r="Q39" s="154"/>
      <c r="R39" s="25"/>
      <c r="S39" s="25"/>
      <c r="T39" s="25"/>
      <c r="U39" s="164"/>
      <c r="V39" s="164"/>
      <c r="W39" s="165"/>
      <c r="X39" s="165"/>
      <c r="Y39" s="167"/>
      <c r="Z39" s="167"/>
    </row>
    <row r="40" spans="2:26" ht="20.25" customHeight="1" x14ac:dyDescent="0.45">
      <c r="B40" s="25"/>
      <c r="C40" s="25"/>
      <c r="D40" s="25"/>
      <c r="E40" s="25"/>
      <c r="F40" s="25"/>
      <c r="G40" s="25"/>
      <c r="H40" s="25"/>
      <c r="I40" s="25"/>
      <c r="J40" s="25"/>
      <c r="K40" s="25"/>
      <c r="L40" s="33"/>
      <c r="M40" s="25"/>
      <c r="N40" s="25"/>
      <c r="O40" s="25"/>
      <c r="P40" s="25"/>
      <c r="Q40" s="25"/>
      <c r="R40" s="25"/>
      <c r="S40" s="25"/>
      <c r="T40" s="25"/>
      <c r="U40" s="144"/>
      <c r="V40" s="144"/>
      <c r="W40" s="144"/>
      <c r="X40" s="144"/>
      <c r="Y40" s="144"/>
      <c r="Z40" s="144"/>
    </row>
    <row r="41" spans="2:26" ht="20.25" customHeight="1" x14ac:dyDescent="0.45">
      <c r="B41" s="25"/>
      <c r="C41" s="33" t="s">
        <v>54</v>
      </c>
      <c r="D41" s="25"/>
      <c r="E41" s="25"/>
      <c r="F41" s="25"/>
      <c r="G41" s="25"/>
      <c r="H41" s="25"/>
      <c r="I41" s="168" t="s">
        <v>55</v>
      </c>
      <c r="J41" s="169" t="s">
        <v>56</v>
      </c>
      <c r="K41" s="170"/>
      <c r="L41" s="171"/>
      <c r="M41" s="168"/>
      <c r="N41" s="25"/>
      <c r="O41" s="25"/>
      <c r="P41" s="25"/>
      <c r="Q41" s="25"/>
      <c r="R41" s="25"/>
      <c r="S41" s="25"/>
      <c r="T41" s="25"/>
      <c r="U41" s="172"/>
      <c r="V41" s="144"/>
      <c r="W41" s="144"/>
      <c r="X41" s="144"/>
      <c r="Y41" s="144"/>
      <c r="Z41" s="144"/>
    </row>
    <row r="42" spans="2:26" ht="20.25" customHeight="1" x14ac:dyDescent="0.45">
      <c r="B42" s="25"/>
      <c r="C42" s="25" t="s">
        <v>57</v>
      </c>
      <c r="D42" s="25"/>
      <c r="E42" s="25"/>
      <c r="F42" s="25"/>
      <c r="G42" s="25"/>
      <c r="H42" s="25" t="s">
        <v>58</v>
      </c>
      <c r="I42" s="25"/>
      <c r="J42" s="25"/>
      <c r="K42" s="25"/>
      <c r="L42" s="33"/>
      <c r="M42" s="25"/>
      <c r="N42" s="25"/>
      <c r="O42" s="25"/>
      <c r="P42" s="25"/>
      <c r="Q42" s="25"/>
      <c r="R42" s="25"/>
      <c r="S42" s="25"/>
      <c r="T42" s="25"/>
      <c r="U42" s="144"/>
      <c r="V42" s="144"/>
      <c r="W42" s="144"/>
      <c r="X42" s="144"/>
      <c r="Y42" s="144"/>
      <c r="Z42" s="144"/>
    </row>
    <row r="43" spans="2:26" ht="20.25" customHeight="1" x14ac:dyDescent="0.45">
      <c r="B43" s="25"/>
      <c r="C43" s="25" t="str">
        <f>IF($J$41="週","対象時間数（週平均）","対象時間数（当月合計）")</f>
        <v>対象時間数（週平均）</v>
      </c>
      <c r="D43" s="25"/>
      <c r="E43" s="25"/>
      <c r="F43" s="25"/>
      <c r="G43" s="25"/>
      <c r="H43" s="25" t="str">
        <f>IF($J$41="週","週に勤務すべき時間数","当月に勤務すべき時間数")</f>
        <v>週に勤務すべき時間数</v>
      </c>
      <c r="I43" s="25"/>
      <c r="J43" s="25"/>
      <c r="K43" s="25"/>
      <c r="L43" s="33"/>
      <c r="M43" s="151" t="s">
        <v>59</v>
      </c>
      <c r="N43" s="151"/>
      <c r="O43" s="151"/>
      <c r="P43" s="151"/>
      <c r="Q43" s="25"/>
      <c r="R43" s="25"/>
      <c r="S43" s="25"/>
      <c r="T43" s="25"/>
      <c r="U43" s="144"/>
      <c r="V43" s="144"/>
      <c r="W43" s="144"/>
      <c r="X43" s="144"/>
      <c r="Y43" s="144"/>
      <c r="Z43" s="144"/>
    </row>
    <row r="44" spans="2:26" ht="20.25" customHeight="1" x14ac:dyDescent="0.45">
      <c r="B44" s="25"/>
      <c r="C44" s="173">
        <f>IF($J$41="週",L39,J39)</f>
        <v>0</v>
      </c>
      <c r="D44" s="174"/>
      <c r="E44" s="174"/>
      <c r="F44" s="175"/>
      <c r="G44" s="176" t="s">
        <v>60</v>
      </c>
      <c r="H44" s="148">
        <f>IF($J$41="週",$AV$5,$AZ$5)</f>
        <v>40</v>
      </c>
      <c r="I44" s="150"/>
      <c r="J44" s="150"/>
      <c r="K44" s="149"/>
      <c r="L44" s="176" t="s">
        <v>61</v>
      </c>
      <c r="M44" s="177">
        <f>ROUNDDOWN(C44/H44,1)</f>
        <v>0</v>
      </c>
      <c r="N44" s="178"/>
      <c r="O44" s="178"/>
      <c r="P44" s="179"/>
      <c r="Q44" s="25"/>
      <c r="R44" s="25"/>
      <c r="S44" s="25"/>
      <c r="T44" s="25"/>
      <c r="U44" s="180"/>
      <c r="V44" s="180"/>
      <c r="W44" s="180"/>
      <c r="X44" s="180"/>
      <c r="Y44" s="160"/>
      <c r="Z44" s="144"/>
    </row>
    <row r="45" spans="2:26" ht="20.25" customHeight="1" x14ac:dyDescent="0.45">
      <c r="B45" s="25"/>
      <c r="C45" s="25"/>
      <c r="D45" s="25"/>
      <c r="E45" s="25"/>
      <c r="F45" s="25"/>
      <c r="G45" s="25"/>
      <c r="H45" s="25"/>
      <c r="I45" s="25"/>
      <c r="J45" s="25"/>
      <c r="K45" s="25"/>
      <c r="L45" s="33"/>
      <c r="M45" s="25" t="s">
        <v>62</v>
      </c>
      <c r="N45" s="25"/>
      <c r="O45" s="25"/>
      <c r="P45" s="25"/>
      <c r="Q45" s="25"/>
      <c r="R45" s="25"/>
      <c r="S45" s="25"/>
      <c r="T45" s="25"/>
      <c r="U45" s="144"/>
      <c r="V45" s="144"/>
      <c r="W45" s="144"/>
      <c r="X45" s="144"/>
      <c r="Y45" s="144"/>
      <c r="Z45" s="144"/>
    </row>
    <row r="46" spans="2:26" ht="20.25" customHeight="1" x14ac:dyDescent="0.45">
      <c r="B46" s="25"/>
      <c r="C46" s="25" t="s">
        <v>63</v>
      </c>
      <c r="D46" s="25"/>
      <c r="E46" s="25"/>
      <c r="F46" s="25"/>
      <c r="G46" s="25"/>
      <c r="H46" s="25"/>
      <c r="I46" s="25"/>
      <c r="J46" s="25"/>
      <c r="K46" s="25"/>
      <c r="L46" s="33"/>
      <c r="M46" s="25"/>
      <c r="N46" s="25"/>
      <c r="O46" s="25"/>
      <c r="P46" s="25"/>
      <c r="Q46" s="25"/>
      <c r="R46" s="25"/>
      <c r="S46" s="25"/>
      <c r="T46" s="25"/>
      <c r="U46" s="25"/>
      <c r="V46" s="181"/>
      <c r="W46" s="182"/>
      <c r="X46" s="182"/>
      <c r="Y46" s="25"/>
      <c r="Z46" s="25"/>
    </row>
    <row r="47" spans="2:26" ht="20.25" customHeight="1" x14ac:dyDescent="0.45">
      <c r="B47" s="25"/>
      <c r="C47" s="25" t="s">
        <v>38</v>
      </c>
      <c r="D47" s="25"/>
      <c r="E47" s="25"/>
      <c r="F47" s="25"/>
      <c r="G47" s="25"/>
      <c r="H47" s="25"/>
      <c r="I47" s="25"/>
      <c r="J47" s="25"/>
      <c r="K47" s="25"/>
      <c r="L47" s="33"/>
      <c r="M47" s="176"/>
      <c r="N47" s="176"/>
      <c r="O47" s="176"/>
      <c r="P47" s="176"/>
      <c r="Q47" s="25"/>
      <c r="R47" s="25"/>
      <c r="S47" s="25"/>
      <c r="T47" s="25"/>
      <c r="U47" s="25"/>
      <c r="V47" s="181"/>
      <c r="W47" s="182"/>
      <c r="X47" s="182"/>
      <c r="Y47" s="25"/>
      <c r="Z47" s="25"/>
    </row>
    <row r="48" spans="2:26" ht="20.25" customHeight="1" x14ac:dyDescent="0.45">
      <c r="B48" s="25"/>
      <c r="C48" s="25" t="s">
        <v>64</v>
      </c>
      <c r="D48" s="25"/>
      <c r="E48" s="25"/>
      <c r="F48" s="25"/>
      <c r="G48" s="25"/>
      <c r="H48" s="25" t="s">
        <v>65</v>
      </c>
      <c r="I48" s="25"/>
      <c r="J48" s="25"/>
      <c r="K48" s="25"/>
      <c r="L48" s="25"/>
      <c r="M48" s="151" t="s">
        <v>53</v>
      </c>
      <c r="N48" s="151"/>
      <c r="O48" s="151"/>
      <c r="P48" s="151"/>
      <c r="Q48" s="25"/>
      <c r="R48" s="25"/>
      <c r="S48" s="25"/>
      <c r="T48" s="25"/>
      <c r="U48" s="25"/>
      <c r="V48" s="181"/>
      <c r="W48" s="182"/>
      <c r="X48" s="182"/>
      <c r="Y48" s="25"/>
      <c r="Z48" s="25"/>
    </row>
    <row r="49" spans="2:58" ht="20.25" customHeight="1" x14ac:dyDescent="0.45">
      <c r="B49" s="25"/>
      <c r="C49" s="148">
        <f>P39</f>
        <v>0</v>
      </c>
      <c r="D49" s="150"/>
      <c r="E49" s="150"/>
      <c r="F49" s="149"/>
      <c r="G49" s="176" t="s">
        <v>66</v>
      </c>
      <c r="H49" s="177">
        <f>M44</f>
        <v>0</v>
      </c>
      <c r="I49" s="178"/>
      <c r="J49" s="178"/>
      <c r="K49" s="179"/>
      <c r="L49" s="176" t="s">
        <v>61</v>
      </c>
      <c r="M49" s="183">
        <f>ROUNDDOWN(C49+H49,1)</f>
        <v>0</v>
      </c>
      <c r="N49" s="184"/>
      <c r="O49" s="184"/>
      <c r="P49" s="185"/>
      <c r="Q49" s="25"/>
      <c r="R49" s="25"/>
      <c r="S49" s="25"/>
      <c r="T49" s="25"/>
      <c r="U49" s="25"/>
      <c r="V49" s="181"/>
      <c r="W49" s="182"/>
      <c r="X49" s="182"/>
      <c r="Y49" s="25"/>
      <c r="Z49" s="25"/>
    </row>
    <row r="50" spans="2:58" ht="20.25" customHeight="1" x14ac:dyDescent="0.45">
      <c r="B50" s="25"/>
      <c r="C50" s="25"/>
      <c r="D50" s="25"/>
      <c r="E50" s="25"/>
      <c r="F50" s="25"/>
      <c r="G50" s="25"/>
      <c r="H50" s="25"/>
      <c r="I50" s="25"/>
      <c r="J50" s="25"/>
      <c r="K50" s="25"/>
      <c r="L50" s="25"/>
      <c r="M50" s="25"/>
      <c r="N50" s="33"/>
      <c r="O50" s="25"/>
      <c r="P50" s="25"/>
      <c r="Q50" s="25"/>
      <c r="R50" s="25"/>
      <c r="S50" s="25"/>
      <c r="T50" s="25"/>
      <c r="U50" s="25"/>
      <c r="V50" s="181"/>
      <c r="W50" s="182"/>
      <c r="X50" s="182"/>
      <c r="Y50" s="25"/>
      <c r="Z50" s="25"/>
    </row>
    <row r="51" spans="2:58" ht="20.25" customHeight="1" x14ac:dyDescent="0.45">
      <c r="C51" s="38"/>
      <c r="D51" s="38"/>
      <c r="T51" s="38"/>
      <c r="AJ51" s="186"/>
      <c r="AK51" s="187"/>
      <c r="AL51" s="187"/>
      <c r="BE51" s="187"/>
    </row>
    <row r="52" spans="2:58" ht="20.25" customHeight="1" x14ac:dyDescent="0.45">
      <c r="C52" s="38"/>
      <c r="D52" s="38"/>
      <c r="U52" s="38"/>
      <c r="AK52" s="186"/>
      <c r="AL52" s="187"/>
      <c r="AM52" s="187"/>
      <c r="BF52" s="187"/>
    </row>
    <row r="53" spans="2:58" ht="20.25" customHeight="1" x14ac:dyDescent="0.45">
      <c r="D53" s="38"/>
      <c r="U53" s="38"/>
      <c r="AK53" s="186"/>
      <c r="AL53" s="187"/>
      <c r="AM53" s="187"/>
      <c r="BF53" s="187"/>
    </row>
    <row r="54" spans="2:58" ht="20.25" customHeight="1" x14ac:dyDescent="0.45">
      <c r="C54" s="38"/>
      <c r="D54" s="38"/>
      <c r="U54" s="38"/>
      <c r="AK54" s="186"/>
      <c r="AL54" s="187"/>
      <c r="AM54" s="187"/>
      <c r="BF54" s="187"/>
    </row>
    <row r="55" spans="2:58" ht="20.25" customHeight="1" x14ac:dyDescent="0.45">
      <c r="C55" s="186"/>
      <c r="D55" s="186"/>
      <c r="E55" s="186"/>
      <c r="F55" s="186"/>
      <c r="G55" s="186"/>
      <c r="H55" s="186"/>
      <c r="I55" s="186"/>
      <c r="J55" s="186"/>
      <c r="K55" s="186"/>
      <c r="L55" s="186"/>
      <c r="M55" s="186"/>
      <c r="N55" s="186"/>
      <c r="O55" s="186"/>
      <c r="P55" s="186"/>
      <c r="Q55" s="186"/>
      <c r="R55" s="186"/>
      <c r="S55" s="186"/>
      <c r="T55" s="186"/>
      <c r="U55" s="187"/>
      <c r="V55" s="187"/>
      <c r="W55" s="186"/>
      <c r="X55" s="186"/>
      <c r="Y55" s="186"/>
      <c r="Z55" s="186"/>
      <c r="AA55" s="186"/>
      <c r="AB55" s="186"/>
      <c r="AC55" s="186"/>
      <c r="AD55" s="186"/>
      <c r="AE55" s="186"/>
      <c r="AF55" s="186"/>
      <c r="AG55" s="186"/>
      <c r="AH55" s="186"/>
      <c r="AI55" s="186"/>
      <c r="AJ55" s="186"/>
      <c r="AK55" s="186"/>
      <c r="AL55" s="187"/>
      <c r="AM55" s="187"/>
      <c r="BF55" s="187"/>
    </row>
    <row r="56" spans="2:58" ht="20.25" customHeight="1" x14ac:dyDescent="0.45">
      <c r="C56" s="186"/>
      <c r="D56" s="186"/>
      <c r="E56" s="186"/>
      <c r="F56" s="186"/>
      <c r="G56" s="186"/>
      <c r="H56" s="186"/>
      <c r="I56" s="186"/>
      <c r="J56" s="186"/>
      <c r="K56" s="186"/>
      <c r="L56" s="186"/>
      <c r="M56" s="186"/>
      <c r="N56" s="186"/>
      <c r="O56" s="186"/>
      <c r="P56" s="186"/>
      <c r="Q56" s="186"/>
      <c r="R56" s="186"/>
      <c r="S56" s="186"/>
      <c r="T56" s="186"/>
      <c r="U56" s="187"/>
      <c r="V56" s="187"/>
      <c r="W56" s="186"/>
      <c r="X56" s="186"/>
      <c r="Y56" s="186"/>
      <c r="Z56" s="186"/>
      <c r="AA56" s="186"/>
      <c r="AB56" s="186"/>
      <c r="AC56" s="186"/>
      <c r="AD56" s="186"/>
      <c r="AE56" s="186"/>
      <c r="AF56" s="186"/>
      <c r="AG56" s="186"/>
      <c r="AH56" s="186"/>
      <c r="AI56" s="186"/>
      <c r="AJ56" s="186"/>
      <c r="AK56" s="186"/>
      <c r="AL56" s="187"/>
      <c r="AM56" s="187"/>
      <c r="BF56" s="187"/>
    </row>
  </sheetData>
  <sheetProtection insertRows="0"/>
  <mergeCells count="211">
    <mergeCell ref="M48:P48"/>
    <mergeCell ref="C49:F49"/>
    <mergeCell ref="H49:K49"/>
    <mergeCell ref="M49:P49"/>
    <mergeCell ref="J41:K41"/>
    <mergeCell ref="M43:P43"/>
    <mergeCell ref="C44:F44"/>
    <mergeCell ref="H44:K44"/>
    <mergeCell ref="M44:P44"/>
    <mergeCell ref="U44:X44"/>
    <mergeCell ref="U38:V38"/>
    <mergeCell ref="W38:X38"/>
    <mergeCell ref="C39:D39"/>
    <mergeCell ref="E39:F39"/>
    <mergeCell ref="G39:H39"/>
    <mergeCell ref="J39:K39"/>
    <mergeCell ref="L39:M39"/>
    <mergeCell ref="P39:Q39"/>
    <mergeCell ref="U39:V39"/>
    <mergeCell ref="W39:X39"/>
    <mergeCell ref="C38:D38"/>
    <mergeCell ref="E38:F38"/>
    <mergeCell ref="G38:H38"/>
    <mergeCell ref="J38:K38"/>
    <mergeCell ref="L38:M38"/>
    <mergeCell ref="P38:Q38"/>
    <mergeCell ref="T36:U36"/>
    <mergeCell ref="V36:Y36"/>
    <mergeCell ref="C37:D37"/>
    <mergeCell ref="E37:F37"/>
    <mergeCell ref="G37:H37"/>
    <mergeCell ref="J37:K37"/>
    <mergeCell ref="L37:M37"/>
    <mergeCell ref="P37:Q37"/>
    <mergeCell ref="T37:U37"/>
    <mergeCell ref="V37:Y37"/>
    <mergeCell ref="C36:D36"/>
    <mergeCell ref="E36:F36"/>
    <mergeCell ref="G36:H36"/>
    <mergeCell ref="J36:K36"/>
    <mergeCell ref="L36:M36"/>
    <mergeCell ref="P36:Q36"/>
    <mergeCell ref="V34:Y34"/>
    <mergeCell ref="C35:D35"/>
    <mergeCell ref="E35:F35"/>
    <mergeCell ref="G35:H35"/>
    <mergeCell ref="J35:K35"/>
    <mergeCell ref="L35:M35"/>
    <mergeCell ref="P35:Q35"/>
    <mergeCell ref="T35:U35"/>
    <mergeCell ref="V35:Y35"/>
    <mergeCell ref="C33:D34"/>
    <mergeCell ref="E33:H33"/>
    <mergeCell ref="J33:M33"/>
    <mergeCell ref="T33:U33"/>
    <mergeCell ref="V33:Y33"/>
    <mergeCell ref="E34:F34"/>
    <mergeCell ref="G34:H34"/>
    <mergeCell ref="J34:K34"/>
    <mergeCell ref="L34:M34"/>
    <mergeCell ref="T34:U34"/>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AZ4:BC4"/>
    <mergeCell ref="AV5:AW5"/>
    <mergeCell ref="AZ5:BA5"/>
    <mergeCell ref="AZ6:BA6"/>
    <mergeCell ref="B8:B12"/>
    <mergeCell ref="C8:D12"/>
    <mergeCell ref="E8:F12"/>
    <mergeCell ref="G8:K12"/>
    <mergeCell ref="L8:O12"/>
    <mergeCell ref="P8:AT8"/>
    <mergeCell ref="AM1:BA1"/>
    <mergeCell ref="U2:V2"/>
    <mergeCell ref="X2:Y2"/>
    <mergeCell ref="AB2:AC2"/>
    <mergeCell ref="AM2:BA2"/>
    <mergeCell ref="AZ3:BC3"/>
  </mergeCells>
  <phoneticPr fontId="3"/>
  <conditionalFormatting sqref="AU13:AX30">
    <cfRule type="expression" dxfId="2" priority="3">
      <formula>INDIRECT(ADDRESS(ROW(),COLUMN()))=TRUNC(INDIRECT(ADDRESS(ROW(),COLUMN())))</formula>
    </cfRule>
  </conditionalFormatting>
  <conditionalFormatting sqref="E35:Q39">
    <cfRule type="expression" dxfId="1" priority="2">
      <formula>INDIRECT(ADDRESS(ROW(),COLUMN()))=TRUNC(INDIRECT(ADDRESS(ROW(),COLUMN())))</formula>
    </cfRule>
  </conditionalFormatting>
  <conditionalFormatting sqref="C44:F44">
    <cfRule type="expression" dxfId="0" priority="1">
      <formula>INDIRECT(ADDRESS(ROW(),COLUMN()))=TRUNC(INDIRECT(ADDRESS(ROW(),COLUMN())))</formula>
    </cfRule>
  </conditionalFormatting>
  <dataValidations count="8">
    <dataValidation type="list" allowBlank="1" showInputMessage="1" sqref="AM1:BA1">
      <formula1>#REF!</formula1>
    </dataValidation>
    <dataValidation type="decimal" allowBlank="1" showInputMessage="1" showErrorMessage="1" error="入力可能範囲　32～40" sqref="AV5">
      <formula1>32</formula1>
      <formula2>40</formula2>
    </dataValidation>
    <dataValidation type="list" allowBlank="1" showInputMessage="1" showErrorMessage="1" sqref="J41:K41">
      <formula1>"週,暦月"</formula1>
    </dataValidation>
    <dataValidation type="list" allowBlank="1" showInputMessage="1" showErrorMessage="1" sqref="AZ3">
      <formula1>"４週,暦月"</formula1>
    </dataValidation>
    <dataValidation type="list" allowBlank="1" showInputMessage="1" sqref="C13:D30">
      <formula1>職種</formula1>
    </dataValidation>
    <dataValidation type="list" errorStyle="warning" allowBlank="1" showInputMessage="1" error="リストにない場合のみ、入力してください。" sqref="G13:K30">
      <formula1>INDIRECT(C13)</formula1>
    </dataValidation>
    <dataValidation type="list" allowBlank="1" showInputMessage="1" showErrorMessage="1" sqref="AZ4:BC4">
      <formula1>"予定,実績,予定・実績"</formula1>
    </dataValidation>
    <dataValidation type="list" allowBlank="1" showInputMessage="1" sqref="E13:F30">
      <formula1>"A, B, C, D"</formula1>
    </dataValidation>
  </dataValidations>
  <printOptions horizontalCentered="1"/>
  <pageMargins left="0.23622047244094491" right="0.23622047244094491" top="0.43307086614173229" bottom="0.27559055118110237" header="0.31496062992125984" footer="0.31496062992125984"/>
  <pageSetup paperSize="9" scale="39" fitToHeight="0" orientation="landscape" r:id="rId1"/>
  <colBreaks count="1" manualBreakCount="1">
    <brk id="5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71"/>
  <sheetViews>
    <sheetView workbookViewId="0"/>
  </sheetViews>
  <sheetFormatPr defaultColWidth="9" defaultRowHeight="18" x14ac:dyDescent="0.45"/>
  <cols>
    <col min="1" max="2" width="9" style="188"/>
    <col min="3" max="3" width="44.19921875" style="188" customWidth="1"/>
    <col min="4" max="16384" width="9" style="188"/>
  </cols>
  <sheetData>
    <row r="1" spans="1:10" x14ac:dyDescent="0.45">
      <c r="A1" s="188" t="s">
        <v>67</v>
      </c>
    </row>
    <row r="2" spans="1:10" s="191" customFormat="1" ht="20.25" customHeight="1" x14ac:dyDescent="0.45">
      <c r="A2" s="189" t="s">
        <v>68</v>
      </c>
      <c r="B2" s="189"/>
      <c r="C2" s="190"/>
    </row>
    <row r="3" spans="1:10" s="191" customFormat="1" ht="20.25" customHeight="1" x14ac:dyDescent="0.45">
      <c r="A3" s="190"/>
      <c r="B3" s="190"/>
      <c r="C3" s="190"/>
    </row>
    <row r="4" spans="1:10" s="191" customFormat="1" ht="20.25" customHeight="1" x14ac:dyDescent="0.45">
      <c r="A4" s="192"/>
      <c r="B4" s="190" t="s">
        <v>69</v>
      </c>
      <c r="C4" s="190"/>
      <c r="E4" s="193" t="s">
        <v>70</v>
      </c>
      <c r="F4" s="193"/>
      <c r="G4" s="193"/>
      <c r="H4" s="193"/>
      <c r="I4" s="193"/>
      <c r="J4" s="193"/>
    </row>
    <row r="5" spans="1:10" s="191" customFormat="1" ht="20.25" customHeight="1" x14ac:dyDescent="0.45">
      <c r="A5" s="194"/>
      <c r="B5" s="190" t="s">
        <v>71</v>
      </c>
      <c r="C5" s="190"/>
      <c r="E5" s="193"/>
      <c r="F5" s="193"/>
      <c r="G5" s="193"/>
      <c r="H5" s="193"/>
      <c r="I5" s="193"/>
      <c r="J5" s="193"/>
    </row>
    <row r="6" spans="1:10" s="191" customFormat="1" ht="20.25" customHeight="1" x14ac:dyDescent="0.45">
      <c r="A6" s="195" t="s">
        <v>72</v>
      </c>
      <c r="B6" s="190"/>
      <c r="C6" s="190"/>
    </row>
    <row r="7" spans="1:10" s="191" customFormat="1" ht="20.25" customHeight="1" x14ac:dyDescent="0.45">
      <c r="A7" s="195"/>
      <c r="B7" s="190"/>
      <c r="C7" s="190"/>
    </row>
    <row r="8" spans="1:10" s="191" customFormat="1" ht="20.25" customHeight="1" x14ac:dyDescent="0.45">
      <c r="A8" s="190" t="s">
        <v>73</v>
      </c>
      <c r="B8" s="190"/>
      <c r="C8" s="190"/>
    </row>
    <row r="9" spans="1:10" s="191" customFormat="1" ht="20.25" customHeight="1" x14ac:dyDescent="0.45">
      <c r="A9" s="195"/>
      <c r="B9" s="190"/>
      <c r="C9" s="190"/>
    </row>
    <row r="10" spans="1:10" s="191" customFormat="1" ht="20.25" customHeight="1" x14ac:dyDescent="0.45">
      <c r="A10" s="190" t="s">
        <v>74</v>
      </c>
      <c r="B10" s="190"/>
      <c r="C10" s="190"/>
    </row>
    <row r="11" spans="1:10" s="191" customFormat="1" ht="20.25" customHeight="1" x14ac:dyDescent="0.45">
      <c r="A11" s="190"/>
      <c r="B11" s="190"/>
      <c r="C11" s="190"/>
    </row>
    <row r="12" spans="1:10" s="191" customFormat="1" ht="20.25" customHeight="1" x14ac:dyDescent="0.45">
      <c r="A12" s="190" t="s">
        <v>75</v>
      </c>
      <c r="B12" s="190"/>
      <c r="C12" s="190"/>
    </row>
    <row r="13" spans="1:10" s="191" customFormat="1" ht="20.25" customHeight="1" x14ac:dyDescent="0.45">
      <c r="A13" s="190"/>
      <c r="B13" s="190"/>
      <c r="C13" s="190"/>
    </row>
    <row r="14" spans="1:10" s="191" customFormat="1" ht="20.25" customHeight="1" x14ac:dyDescent="0.45">
      <c r="A14" s="190" t="s">
        <v>76</v>
      </c>
      <c r="B14" s="190"/>
      <c r="C14" s="190"/>
    </row>
    <row r="15" spans="1:10" s="191" customFormat="1" ht="20.25" customHeight="1" x14ac:dyDescent="0.45">
      <c r="A15" s="190"/>
      <c r="B15" s="190"/>
      <c r="C15" s="190"/>
    </row>
    <row r="16" spans="1:10" s="191" customFormat="1" ht="20.25" customHeight="1" x14ac:dyDescent="0.45">
      <c r="A16" s="190" t="s">
        <v>77</v>
      </c>
      <c r="B16" s="190"/>
      <c r="C16" s="190"/>
    </row>
    <row r="17" spans="1:3" s="191" customFormat="1" ht="20.25" customHeight="1" x14ac:dyDescent="0.45">
      <c r="A17" s="190" t="s">
        <v>78</v>
      </c>
      <c r="B17" s="190"/>
      <c r="C17" s="190"/>
    </row>
    <row r="18" spans="1:3" s="191" customFormat="1" ht="20.25" customHeight="1" x14ac:dyDescent="0.45">
      <c r="A18" s="190"/>
      <c r="B18" s="190"/>
      <c r="C18" s="190"/>
    </row>
    <row r="19" spans="1:3" s="191" customFormat="1" ht="20.25" customHeight="1" x14ac:dyDescent="0.45">
      <c r="A19" s="190"/>
      <c r="B19" s="196" t="s">
        <v>20</v>
      </c>
      <c r="C19" s="196" t="s">
        <v>79</v>
      </c>
    </row>
    <row r="20" spans="1:3" s="191" customFormat="1" ht="20.25" customHeight="1" x14ac:dyDescent="0.45">
      <c r="A20" s="190"/>
      <c r="B20" s="196">
        <v>1</v>
      </c>
      <c r="C20" s="197" t="s">
        <v>80</v>
      </c>
    </row>
    <row r="21" spans="1:3" s="191" customFormat="1" ht="20.25" customHeight="1" x14ac:dyDescent="0.45">
      <c r="A21" s="190"/>
      <c r="B21" s="196">
        <v>2</v>
      </c>
      <c r="C21" s="197" t="s">
        <v>81</v>
      </c>
    </row>
    <row r="22" spans="1:3" s="191" customFormat="1" ht="20.25" customHeight="1" x14ac:dyDescent="0.45">
      <c r="A22" s="190"/>
      <c r="B22" s="196">
        <v>3</v>
      </c>
      <c r="C22" s="197" t="s">
        <v>82</v>
      </c>
    </row>
    <row r="23" spans="1:3" s="191" customFormat="1" ht="20.25" customHeight="1" x14ac:dyDescent="0.45">
      <c r="A23" s="190"/>
      <c r="B23" s="196">
        <v>4</v>
      </c>
      <c r="C23" s="197" t="s">
        <v>83</v>
      </c>
    </row>
    <row r="24" spans="1:3" s="191" customFormat="1" ht="20.25" customHeight="1" x14ac:dyDescent="0.45">
      <c r="A24" s="190"/>
      <c r="B24" s="196">
        <v>5</v>
      </c>
      <c r="C24" s="197" t="s">
        <v>84</v>
      </c>
    </row>
    <row r="25" spans="1:3" s="191" customFormat="1" ht="20.25" customHeight="1" x14ac:dyDescent="0.45">
      <c r="A25" s="190"/>
      <c r="B25" s="190"/>
      <c r="C25" s="190"/>
    </row>
    <row r="26" spans="1:3" s="191" customFormat="1" ht="20.25" customHeight="1" x14ac:dyDescent="0.45">
      <c r="A26" s="190" t="s">
        <v>85</v>
      </c>
      <c r="B26" s="190"/>
      <c r="C26" s="190"/>
    </row>
    <row r="27" spans="1:3" s="191" customFormat="1" ht="20.25" customHeight="1" x14ac:dyDescent="0.45">
      <c r="A27" s="190" t="s">
        <v>86</v>
      </c>
      <c r="B27" s="190"/>
      <c r="C27" s="190"/>
    </row>
    <row r="28" spans="1:3" s="191" customFormat="1" ht="20.25" customHeight="1" x14ac:dyDescent="0.45">
      <c r="A28" s="190"/>
      <c r="B28" s="190"/>
      <c r="C28" s="190"/>
    </row>
    <row r="29" spans="1:3" s="191" customFormat="1" ht="20.25" customHeight="1" x14ac:dyDescent="0.45">
      <c r="A29" s="190"/>
      <c r="B29" s="196" t="s">
        <v>39</v>
      </c>
      <c r="C29" s="196" t="s">
        <v>40</v>
      </c>
    </row>
    <row r="30" spans="1:3" s="191" customFormat="1" ht="20.25" customHeight="1" x14ac:dyDescent="0.45">
      <c r="A30" s="190"/>
      <c r="B30" s="196" t="s">
        <v>44</v>
      </c>
      <c r="C30" s="197" t="s">
        <v>45</v>
      </c>
    </row>
    <row r="31" spans="1:3" s="191" customFormat="1" ht="20.25" customHeight="1" x14ac:dyDescent="0.45">
      <c r="A31" s="190"/>
      <c r="B31" s="196" t="s">
        <v>46</v>
      </c>
      <c r="C31" s="197" t="s">
        <v>47</v>
      </c>
    </row>
    <row r="32" spans="1:3" s="191" customFormat="1" ht="20.25" customHeight="1" x14ac:dyDescent="0.45">
      <c r="A32" s="190"/>
      <c r="B32" s="196" t="s">
        <v>48</v>
      </c>
      <c r="C32" s="197" t="s">
        <v>49</v>
      </c>
    </row>
    <row r="33" spans="1:55" s="191" customFormat="1" ht="20.25" customHeight="1" x14ac:dyDescent="0.45">
      <c r="A33" s="190"/>
      <c r="B33" s="196" t="s">
        <v>51</v>
      </c>
      <c r="C33" s="197" t="s">
        <v>52</v>
      </c>
    </row>
    <row r="34" spans="1:55" s="191" customFormat="1" ht="20.25" customHeight="1" x14ac:dyDescent="0.45">
      <c r="A34" s="190"/>
      <c r="B34" s="190"/>
      <c r="C34" s="190"/>
    </row>
    <row r="35" spans="1:55" s="191" customFormat="1" ht="20.25" customHeight="1" x14ac:dyDescent="0.45">
      <c r="A35" s="190"/>
      <c r="B35" s="198" t="s">
        <v>87</v>
      </c>
      <c r="C35" s="190"/>
    </row>
    <row r="36" spans="1:55" s="191" customFormat="1" ht="20.25" customHeight="1" x14ac:dyDescent="0.45">
      <c r="B36" s="190" t="s">
        <v>88</v>
      </c>
      <c r="E36" s="198"/>
      <c r="F36" s="199"/>
      <c r="G36" s="199"/>
      <c r="H36" s="199"/>
      <c r="I36" s="199"/>
      <c r="J36" s="199"/>
      <c r="K36" s="199"/>
      <c r="L36" s="199"/>
      <c r="M36" s="199"/>
      <c r="N36" s="199"/>
      <c r="O36" s="199"/>
      <c r="P36" s="199"/>
      <c r="Q36" s="199"/>
      <c r="R36" s="199"/>
      <c r="S36" s="199"/>
      <c r="T36" s="199"/>
      <c r="U36" s="199"/>
      <c r="V36" s="199"/>
      <c r="W36" s="199"/>
      <c r="X36" s="199"/>
      <c r="Y36" s="199"/>
      <c r="Z36" s="199"/>
      <c r="AA36" s="199"/>
      <c r="AB36" s="199"/>
      <c r="AC36" s="199"/>
      <c r="AD36" s="199"/>
      <c r="AE36" s="199"/>
      <c r="AF36" s="199"/>
      <c r="AG36" s="199"/>
      <c r="AH36" s="199"/>
      <c r="AI36" s="199"/>
      <c r="AJ36" s="199"/>
      <c r="AK36" s="199"/>
      <c r="AL36" s="199"/>
      <c r="AM36" s="199"/>
      <c r="AN36" s="199"/>
      <c r="AO36" s="199"/>
      <c r="AP36" s="199"/>
      <c r="AQ36" s="199"/>
      <c r="AR36" s="199"/>
      <c r="AS36" s="199"/>
      <c r="AT36" s="199"/>
      <c r="AU36" s="199"/>
      <c r="AV36" s="199"/>
      <c r="AW36" s="199"/>
      <c r="AX36" s="199"/>
      <c r="AY36" s="199"/>
      <c r="AZ36" s="199"/>
      <c r="BA36" s="199"/>
      <c r="BB36" s="199"/>
      <c r="BC36" s="199"/>
    </row>
    <row r="37" spans="1:55" s="191" customFormat="1" ht="20.25" customHeight="1" x14ac:dyDescent="0.45">
      <c r="B37" s="190" t="s">
        <v>89</v>
      </c>
      <c r="E37" s="190"/>
      <c r="F37" s="199"/>
      <c r="G37" s="199"/>
      <c r="H37" s="199"/>
      <c r="I37" s="199"/>
      <c r="J37" s="199"/>
      <c r="K37" s="199"/>
      <c r="L37" s="199"/>
      <c r="M37" s="199"/>
      <c r="N37" s="199"/>
      <c r="O37" s="199"/>
      <c r="P37" s="199"/>
      <c r="Q37" s="199"/>
      <c r="R37" s="199"/>
      <c r="S37" s="199"/>
      <c r="T37" s="199"/>
      <c r="U37" s="199"/>
      <c r="V37" s="199"/>
      <c r="W37" s="199"/>
      <c r="X37" s="199"/>
      <c r="Y37" s="199"/>
      <c r="Z37" s="199"/>
      <c r="AA37" s="199"/>
      <c r="AB37" s="199"/>
      <c r="AC37" s="199"/>
      <c r="AD37" s="199"/>
      <c r="AE37" s="199"/>
      <c r="AF37" s="199"/>
      <c r="AG37" s="199"/>
      <c r="AH37" s="199"/>
      <c r="AI37" s="199"/>
      <c r="AJ37" s="199"/>
      <c r="AK37" s="199"/>
      <c r="AL37" s="199"/>
      <c r="AM37" s="199"/>
      <c r="AN37" s="199"/>
      <c r="AO37" s="199"/>
      <c r="AP37" s="199"/>
      <c r="AQ37" s="199"/>
      <c r="AR37" s="199"/>
      <c r="AS37" s="199"/>
      <c r="AT37" s="199"/>
      <c r="AU37" s="199"/>
      <c r="AV37" s="199"/>
      <c r="AW37" s="199"/>
      <c r="AX37" s="199"/>
      <c r="AY37" s="199"/>
      <c r="AZ37" s="199"/>
      <c r="BA37" s="199"/>
      <c r="BB37" s="199"/>
      <c r="BC37" s="199"/>
    </row>
    <row r="38" spans="1:55" s="191" customFormat="1" ht="20.25" customHeight="1" x14ac:dyDescent="0.45">
      <c r="E38" s="190"/>
    </row>
    <row r="39" spans="1:55" s="191" customFormat="1" ht="20.25" customHeight="1" x14ac:dyDescent="0.45">
      <c r="A39" s="190"/>
      <c r="B39" s="190"/>
      <c r="C39" s="190"/>
      <c r="D39" s="198"/>
      <c r="E39" s="200"/>
      <c r="F39" s="200"/>
      <c r="G39" s="200"/>
      <c r="J39" s="200"/>
      <c r="K39" s="200"/>
      <c r="L39" s="200"/>
      <c r="R39" s="200"/>
      <c r="S39" s="200"/>
      <c r="T39" s="200"/>
      <c r="W39" s="200"/>
      <c r="X39" s="200"/>
      <c r="Y39" s="200"/>
    </row>
    <row r="40" spans="1:55" s="191" customFormat="1" ht="20.25" customHeight="1" x14ac:dyDescent="0.45">
      <c r="A40" s="190" t="s">
        <v>90</v>
      </c>
      <c r="B40" s="190"/>
      <c r="C40" s="190"/>
    </row>
    <row r="41" spans="1:55" s="191" customFormat="1" ht="20.25" customHeight="1" x14ac:dyDescent="0.45">
      <c r="A41" s="190" t="s">
        <v>91</v>
      </c>
      <c r="B41" s="190"/>
      <c r="C41" s="190"/>
    </row>
    <row r="42" spans="1:55" s="191" customFormat="1" ht="20.25" customHeight="1" x14ac:dyDescent="0.45">
      <c r="A42" s="201" t="s">
        <v>92</v>
      </c>
      <c r="D42" s="202"/>
      <c r="E42" s="203"/>
      <c r="F42" s="200"/>
      <c r="G42" s="200"/>
      <c r="H42" s="200"/>
      <c r="I42" s="200"/>
      <c r="K42" s="200"/>
      <c r="M42" s="200"/>
      <c r="N42" s="200"/>
      <c r="O42" s="200"/>
      <c r="P42" s="200"/>
      <c r="Q42" s="200"/>
      <c r="S42" s="200"/>
      <c r="U42" s="200"/>
      <c r="V42" s="200"/>
      <c r="X42" s="200"/>
      <c r="Z42" s="200"/>
      <c r="AA42" s="200"/>
      <c r="AB42" s="200"/>
      <c r="AC42" s="200"/>
      <c r="AD42" s="200"/>
      <c r="AF42" s="198"/>
      <c r="AH42" s="200"/>
      <c r="AM42" s="200"/>
    </row>
    <row r="43" spans="1:55" s="191" customFormat="1" ht="20.25" customHeight="1" x14ac:dyDescent="0.45">
      <c r="C43" s="201"/>
      <c r="D43" s="202"/>
      <c r="E43" s="203"/>
      <c r="F43" s="200"/>
      <c r="G43" s="200"/>
      <c r="H43" s="200"/>
      <c r="I43" s="200"/>
      <c r="K43" s="200"/>
      <c r="M43" s="200"/>
      <c r="N43" s="200"/>
      <c r="O43" s="200"/>
      <c r="P43" s="200"/>
      <c r="Q43" s="200"/>
      <c r="S43" s="200"/>
      <c r="U43" s="200"/>
      <c r="V43" s="200"/>
      <c r="X43" s="200"/>
      <c r="Z43" s="200"/>
      <c r="AA43" s="200"/>
      <c r="AB43" s="200"/>
      <c r="AC43" s="200"/>
      <c r="AD43" s="200"/>
      <c r="AF43" s="198"/>
      <c r="AH43" s="200"/>
      <c r="AM43" s="200"/>
    </row>
    <row r="44" spans="1:55" s="191" customFormat="1" ht="20.25" customHeight="1" x14ac:dyDescent="0.45">
      <c r="A44" s="190" t="s">
        <v>93</v>
      </c>
      <c r="B44" s="190"/>
    </row>
    <row r="45" spans="1:55" s="191" customFormat="1" ht="20.25" customHeight="1" x14ac:dyDescent="0.45"/>
    <row r="46" spans="1:55" s="191" customFormat="1" ht="20.25" customHeight="1" x14ac:dyDescent="0.45">
      <c r="A46" s="190" t="s">
        <v>94</v>
      </c>
      <c r="B46" s="190"/>
      <c r="C46" s="190"/>
    </row>
    <row r="47" spans="1:55" s="191" customFormat="1" ht="20.25" customHeight="1" x14ac:dyDescent="0.45">
      <c r="A47" s="190" t="s">
        <v>95</v>
      </c>
      <c r="B47" s="190"/>
      <c r="C47" s="190"/>
    </row>
    <row r="48" spans="1:55" s="191" customFormat="1" ht="20.25" customHeight="1" x14ac:dyDescent="0.45"/>
    <row r="49" spans="1:55" s="191" customFormat="1" ht="20.25" customHeight="1" x14ac:dyDescent="0.45">
      <c r="A49" s="190" t="s">
        <v>96</v>
      </c>
      <c r="B49" s="190"/>
      <c r="C49" s="190"/>
    </row>
    <row r="50" spans="1:55" s="191" customFormat="1" ht="20.25" customHeight="1" x14ac:dyDescent="0.45">
      <c r="A50" s="190" t="s">
        <v>97</v>
      </c>
      <c r="B50" s="190"/>
      <c r="C50" s="190"/>
    </row>
    <row r="51" spans="1:55" s="191" customFormat="1" ht="20.25" customHeight="1" x14ac:dyDescent="0.45">
      <c r="A51" s="190"/>
      <c r="B51" s="190"/>
      <c r="C51" s="190"/>
    </row>
    <row r="52" spans="1:55" s="191" customFormat="1" ht="20.25" customHeight="1" x14ac:dyDescent="0.45">
      <c r="A52" s="190" t="s">
        <v>98</v>
      </c>
      <c r="B52" s="190"/>
      <c r="C52" s="190"/>
    </row>
    <row r="53" spans="1:55" s="191" customFormat="1" ht="20.25" customHeight="1" x14ac:dyDescent="0.45">
      <c r="A53" s="190"/>
      <c r="B53" s="190"/>
      <c r="C53" s="190"/>
    </row>
    <row r="54" spans="1:55" s="191" customFormat="1" ht="20.25" customHeight="1" x14ac:dyDescent="0.45">
      <c r="A54" s="191" t="s">
        <v>99</v>
      </c>
      <c r="D54" s="204"/>
      <c r="E54" s="204"/>
      <c r="F54" s="204"/>
      <c r="G54" s="204"/>
      <c r="H54" s="204"/>
      <c r="I54" s="204"/>
      <c r="J54" s="204"/>
      <c r="K54" s="204"/>
      <c r="L54" s="204"/>
      <c r="M54" s="204"/>
      <c r="N54" s="204"/>
      <c r="O54" s="204"/>
      <c r="P54" s="204"/>
      <c r="Q54" s="204"/>
      <c r="R54" s="204"/>
      <c r="S54" s="204"/>
      <c r="T54" s="204"/>
      <c r="U54" s="204"/>
      <c r="V54" s="204"/>
      <c r="W54" s="204"/>
      <c r="X54" s="204"/>
      <c r="Y54" s="204"/>
      <c r="Z54" s="204"/>
      <c r="AA54" s="204"/>
      <c r="AB54" s="204"/>
      <c r="AC54" s="204"/>
      <c r="AD54" s="204"/>
      <c r="AE54" s="204"/>
      <c r="AF54" s="204"/>
      <c r="AG54" s="204"/>
      <c r="AH54" s="204"/>
      <c r="AI54" s="204"/>
      <c r="AJ54" s="204"/>
      <c r="AK54" s="204"/>
      <c r="AL54" s="204"/>
      <c r="AM54" s="204"/>
      <c r="AN54" s="204"/>
      <c r="AO54" s="204"/>
      <c r="AP54" s="204"/>
      <c r="AQ54" s="204"/>
      <c r="AR54" s="204"/>
      <c r="AS54" s="204"/>
      <c r="AT54" s="204"/>
      <c r="AU54" s="204"/>
      <c r="AV54" s="204"/>
      <c r="AW54" s="204"/>
      <c r="AX54" s="204"/>
      <c r="AY54" s="204"/>
      <c r="AZ54" s="204"/>
      <c r="BA54" s="204"/>
      <c r="BB54" s="204"/>
      <c r="BC54" s="204"/>
    </row>
    <row r="55" spans="1:55" s="191" customFormat="1" ht="20.25" customHeight="1" x14ac:dyDescent="0.45">
      <c r="A55" s="191" t="s">
        <v>100</v>
      </c>
      <c r="D55" s="204"/>
      <c r="E55" s="204"/>
      <c r="F55" s="204"/>
      <c r="G55" s="204"/>
      <c r="H55" s="204"/>
      <c r="I55" s="204"/>
      <c r="J55" s="204"/>
      <c r="K55" s="204"/>
      <c r="L55" s="204"/>
      <c r="M55" s="204"/>
      <c r="N55" s="204"/>
      <c r="O55" s="204"/>
      <c r="P55" s="204"/>
      <c r="Q55" s="204"/>
      <c r="R55" s="204"/>
      <c r="S55" s="204"/>
      <c r="T55" s="204"/>
      <c r="U55" s="204"/>
      <c r="V55" s="204"/>
      <c r="W55" s="204"/>
      <c r="X55" s="204"/>
      <c r="Y55" s="204"/>
      <c r="Z55" s="204"/>
      <c r="AA55" s="204"/>
      <c r="AB55" s="204"/>
      <c r="AC55" s="204"/>
      <c r="AD55" s="204"/>
      <c r="AE55" s="204"/>
      <c r="AF55" s="204"/>
      <c r="AG55" s="204"/>
      <c r="AH55" s="204"/>
      <c r="AI55" s="204"/>
      <c r="AJ55" s="204"/>
      <c r="AK55" s="204"/>
      <c r="AL55" s="204"/>
      <c r="AM55" s="204"/>
      <c r="AN55" s="204"/>
      <c r="AO55" s="204"/>
      <c r="AP55" s="204"/>
      <c r="AQ55" s="204"/>
      <c r="AR55" s="204"/>
      <c r="AS55" s="204"/>
      <c r="AT55" s="204"/>
      <c r="AU55" s="204"/>
      <c r="AV55" s="204"/>
      <c r="AW55" s="204"/>
      <c r="AX55" s="204"/>
      <c r="AY55" s="204"/>
      <c r="AZ55" s="204"/>
      <c r="BA55" s="204"/>
      <c r="BB55" s="204"/>
      <c r="BC55" s="204"/>
    </row>
    <row r="56" spans="1:55" s="191" customFormat="1" ht="20.25" customHeight="1" x14ac:dyDescent="0.45">
      <c r="A56" s="191" t="s">
        <v>101</v>
      </c>
      <c r="D56" s="204"/>
      <c r="E56" s="204"/>
      <c r="F56" s="204"/>
      <c r="G56" s="204"/>
      <c r="H56" s="204"/>
      <c r="I56" s="204"/>
      <c r="J56" s="204"/>
      <c r="K56" s="204"/>
      <c r="L56" s="204"/>
      <c r="M56" s="204"/>
      <c r="N56" s="204"/>
      <c r="O56" s="204"/>
      <c r="P56" s="204"/>
      <c r="Q56" s="204"/>
      <c r="R56" s="204"/>
      <c r="S56" s="204"/>
      <c r="T56" s="204"/>
      <c r="U56" s="204"/>
      <c r="V56" s="204"/>
      <c r="W56" s="204"/>
      <c r="X56" s="204"/>
      <c r="Y56" s="204"/>
      <c r="Z56" s="204"/>
      <c r="AA56" s="204"/>
      <c r="AB56" s="204"/>
      <c r="AC56" s="204"/>
      <c r="AD56" s="204"/>
      <c r="AE56" s="204"/>
      <c r="AF56" s="204"/>
      <c r="AG56" s="204"/>
      <c r="AH56" s="204"/>
      <c r="AI56" s="204"/>
      <c r="AJ56" s="204"/>
      <c r="AK56" s="204"/>
      <c r="AL56" s="204"/>
      <c r="AM56" s="204"/>
      <c r="AN56" s="204"/>
      <c r="AO56" s="204"/>
      <c r="AP56" s="204"/>
      <c r="AQ56" s="204"/>
      <c r="AR56" s="204"/>
      <c r="AS56" s="204"/>
      <c r="AT56" s="204"/>
      <c r="AU56" s="204"/>
      <c r="AV56" s="204"/>
      <c r="AW56" s="204"/>
      <c r="AX56" s="204"/>
      <c r="AY56" s="204"/>
      <c r="AZ56" s="204"/>
      <c r="BA56" s="204"/>
      <c r="BB56" s="204"/>
      <c r="BC56" s="204"/>
    </row>
    <row r="57" spans="1:55" s="191" customFormat="1" ht="20.25" customHeight="1" x14ac:dyDescent="0.45">
      <c r="A57" s="190"/>
      <c r="B57" s="190"/>
      <c r="C57" s="190"/>
      <c r="D57" s="199"/>
      <c r="E57" s="199"/>
      <c r="F57" s="199"/>
      <c r="G57" s="199"/>
      <c r="H57" s="199"/>
      <c r="I57" s="199"/>
      <c r="J57" s="199"/>
      <c r="K57" s="199"/>
      <c r="L57" s="199"/>
      <c r="M57" s="199"/>
      <c r="N57" s="199"/>
      <c r="O57" s="199"/>
      <c r="P57" s="199"/>
      <c r="Q57" s="199"/>
      <c r="R57" s="199"/>
      <c r="S57" s="199"/>
      <c r="T57" s="199"/>
      <c r="U57" s="199"/>
      <c r="V57" s="199"/>
      <c r="W57" s="199"/>
      <c r="X57" s="199"/>
      <c r="Y57" s="199"/>
      <c r="Z57" s="199"/>
      <c r="AA57" s="199"/>
      <c r="AB57" s="199"/>
      <c r="AC57" s="199"/>
      <c r="AD57" s="199"/>
      <c r="AE57" s="199"/>
      <c r="AF57" s="199"/>
      <c r="AG57" s="199"/>
      <c r="AH57" s="199"/>
      <c r="AI57" s="199"/>
      <c r="AJ57" s="199"/>
      <c r="AK57" s="199"/>
      <c r="AL57" s="199"/>
      <c r="AM57" s="199"/>
      <c r="AN57" s="199"/>
      <c r="AO57" s="199"/>
      <c r="AP57" s="199"/>
      <c r="AQ57" s="199"/>
      <c r="AR57" s="199"/>
      <c r="AS57" s="199"/>
      <c r="AT57" s="199"/>
      <c r="AU57" s="199"/>
      <c r="AV57" s="199"/>
      <c r="AW57" s="199"/>
      <c r="AX57" s="199"/>
      <c r="AY57" s="199"/>
      <c r="AZ57" s="199"/>
      <c r="BA57" s="199"/>
      <c r="BB57" s="199"/>
      <c r="BC57" s="199"/>
    </row>
    <row r="58" spans="1:55" s="191" customFormat="1" ht="20.25" customHeight="1" x14ac:dyDescent="0.45">
      <c r="A58" s="191" t="s">
        <v>102</v>
      </c>
      <c r="C58" s="205"/>
      <c r="D58" s="198"/>
      <c r="E58" s="198"/>
    </row>
    <row r="59" spans="1:55" s="191" customFormat="1" ht="20.25" customHeight="1" x14ac:dyDescent="0.45">
      <c r="A59" s="206" t="s">
        <v>103</v>
      </c>
      <c r="B59" s="205"/>
      <c r="C59" s="205"/>
      <c r="D59" s="190"/>
      <c r="E59" s="190"/>
    </row>
    <row r="60" spans="1:55" s="191" customFormat="1" ht="20.25" customHeight="1" x14ac:dyDescent="0.45">
      <c r="A60" s="207" t="s">
        <v>104</v>
      </c>
      <c r="B60" s="205"/>
      <c r="C60" s="205"/>
      <c r="D60" s="190"/>
      <c r="E60" s="190"/>
    </row>
    <row r="61" spans="1:55" s="191" customFormat="1" ht="20.25" customHeight="1" x14ac:dyDescent="0.45">
      <c r="A61" s="206" t="s">
        <v>105</v>
      </c>
      <c r="B61" s="205"/>
      <c r="C61" s="205"/>
      <c r="D61" s="190"/>
      <c r="E61" s="190"/>
    </row>
    <row r="62" spans="1:55" s="191" customFormat="1" ht="20.25" customHeight="1" x14ac:dyDescent="0.45">
      <c r="A62" s="207" t="s">
        <v>106</v>
      </c>
      <c r="B62" s="205"/>
      <c r="C62" s="205"/>
      <c r="D62" s="190"/>
      <c r="E62" s="190"/>
    </row>
    <row r="63" spans="1:55" s="191" customFormat="1" ht="20.25" customHeight="1" x14ac:dyDescent="0.45">
      <c r="A63" s="206" t="s">
        <v>107</v>
      </c>
      <c r="B63" s="205"/>
      <c r="C63" s="205"/>
      <c r="D63" s="190"/>
      <c r="E63" s="190"/>
    </row>
    <row r="64" spans="1:55" s="191" customFormat="1" ht="20.25" customHeight="1" x14ac:dyDescent="0.45">
      <c r="A64" s="206" t="s">
        <v>108</v>
      </c>
      <c r="B64" s="205"/>
      <c r="C64" s="205"/>
      <c r="D64" s="190"/>
      <c r="E64" s="190"/>
    </row>
    <row r="65" spans="1:5" s="191" customFormat="1" ht="20.25" customHeight="1" x14ac:dyDescent="0.45">
      <c r="A65" s="206" t="s">
        <v>109</v>
      </c>
      <c r="B65" s="205"/>
      <c r="C65" s="205"/>
      <c r="D65" s="190"/>
      <c r="E65" s="190"/>
    </row>
    <row r="66" spans="1:5" s="191" customFormat="1" ht="20.25" customHeight="1" x14ac:dyDescent="0.45">
      <c r="A66" s="205"/>
      <c r="B66" s="205"/>
      <c r="C66" s="205"/>
      <c r="D66" s="190"/>
      <c r="E66" s="190"/>
    </row>
    <row r="67" spans="1:5" s="191" customFormat="1" ht="20.25" customHeight="1" x14ac:dyDescent="0.45">
      <c r="A67" s="205"/>
      <c r="B67" s="205"/>
      <c r="C67" s="205"/>
      <c r="D67" s="190"/>
      <c r="E67" s="190"/>
    </row>
    <row r="68" spans="1:5" s="191" customFormat="1" ht="20.25" customHeight="1" x14ac:dyDescent="0.45">
      <c r="A68" s="205"/>
      <c r="B68" s="205"/>
      <c r="C68" s="205"/>
      <c r="D68" s="190"/>
      <c r="E68" s="190"/>
    </row>
    <row r="69" spans="1:5" s="191" customFormat="1" ht="20.25" customHeight="1" x14ac:dyDescent="0.45">
      <c r="A69" s="205"/>
      <c r="B69" s="205"/>
      <c r="C69" s="205"/>
      <c r="D69" s="190"/>
      <c r="E69" s="190"/>
    </row>
    <row r="70" spans="1:5" ht="20.25" customHeight="1" x14ac:dyDescent="0.45"/>
    <row r="71" spans="1:5" ht="20.25" customHeight="1" x14ac:dyDescent="0.45"/>
  </sheetData>
  <mergeCells count="1">
    <mergeCell ref="E4:J5"/>
  </mergeCells>
  <phoneticPr fontId="3"/>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訪問看護</vt:lpstr>
      <vt:lpstr>記入方法 (3)</vt:lpstr>
      <vt:lpstr>'記入方法 (3)'!Print_Area</vt:lpstr>
      <vt:lpstr>訪問看護!Print_Area</vt:lpstr>
      <vt:lpstr>訪問看護!Print_Titles</vt:lpstr>
    </vt:vector>
  </TitlesOfParts>
  <Company>情報政策課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富山県</dc:creator>
  <cp:lastModifiedBy>富山県</cp:lastModifiedBy>
  <dcterms:created xsi:type="dcterms:W3CDTF">2024-03-26T05:10:37Z</dcterms:created>
  <dcterms:modified xsi:type="dcterms:W3CDTF">2024-03-26T05:10:56Z</dcterms:modified>
</cp:coreProperties>
</file>