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585378\Box\【内部共有】1406多文化共生推進室\2国際企画担当\01_事業\外国人住民数調査・在留管理\01_外国人住民数調査（H28～)\R7 外国人住民数（令和8年1月1日）\04_起案\"/>
    </mc:Choice>
  </mc:AlternateContent>
  <xr:revisionPtr revIDLastSave="0" documentId="13_ncr:1_{F3396F44-D78C-4D88-871D-6FF452D67E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資料３" sheetId="1" r:id="rId1"/>
  </sheets>
  <definedNames>
    <definedName name="_xlnm.Print_Area" localSheetId="0">資料３!$A$1:$G$35</definedName>
    <definedName name="あ５">#REF!</definedName>
    <definedName name="平成１１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1" i="1"/>
  <c r="B30" i="1"/>
  <c r="B28" i="1"/>
  <c r="B27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D32" i="1"/>
  <c r="D31" i="1"/>
  <c r="D30" i="1"/>
  <c r="D28" i="1"/>
  <c r="D27" i="1"/>
  <c r="E28" i="1" l="1"/>
  <c r="E27" i="1"/>
  <c r="E30" i="1"/>
  <c r="E31" i="1"/>
  <c r="E32" i="1"/>
  <c r="G32" i="1" l="1"/>
  <c r="C32" i="1"/>
  <c r="F32" i="1"/>
  <c r="G27" i="1"/>
  <c r="C27" i="1"/>
  <c r="F27" i="1"/>
  <c r="G31" i="1"/>
  <c r="C31" i="1"/>
  <c r="F31" i="1"/>
  <c r="G30" i="1"/>
  <c r="C30" i="1"/>
  <c r="F30" i="1"/>
  <c r="G28" i="1"/>
  <c r="C28" i="1"/>
  <c r="F28" i="1"/>
</calcChain>
</file>

<file path=xl/sharedStrings.xml><?xml version="1.0" encoding="utf-8"?>
<sst xmlns="http://schemas.openxmlformats.org/spreadsheetml/2006/main" count="37" uniqueCount="36">
  <si>
    <t>富山県内市町村別外国人住民数の対前年度比較</t>
    <rPh sb="3" eb="4">
      <t>ナイ</t>
    </rPh>
    <rPh sb="4" eb="7">
      <t>シチョウソン</t>
    </rPh>
    <rPh sb="7" eb="8">
      <t>ベツ</t>
    </rPh>
    <rPh sb="11" eb="13">
      <t>ジュウミン</t>
    </rPh>
    <rPh sb="13" eb="14">
      <t>スウ</t>
    </rPh>
    <rPh sb="15" eb="16">
      <t>タイ</t>
    </rPh>
    <rPh sb="16" eb="19">
      <t>ゼンネンド</t>
    </rPh>
    <rPh sb="19" eb="21">
      <t>ヒカク</t>
    </rPh>
    <phoneticPr fontId="2"/>
  </si>
  <si>
    <t>総数</t>
  </si>
  <si>
    <t>富山市</t>
  </si>
  <si>
    <t>高岡市</t>
  </si>
  <si>
    <t>魚津市</t>
  </si>
  <si>
    <t>氷見市</t>
  </si>
  <si>
    <t>滑川市</t>
  </si>
  <si>
    <t>黒部市</t>
  </si>
  <si>
    <t>砺波市</t>
    <phoneticPr fontId="2"/>
  </si>
  <si>
    <t>小矢部市</t>
  </si>
  <si>
    <t>南砺市</t>
    <rPh sb="0" eb="1">
      <t>ナン</t>
    </rPh>
    <rPh sb="1" eb="2">
      <t>レイ</t>
    </rPh>
    <rPh sb="2" eb="3">
      <t>シ</t>
    </rPh>
    <phoneticPr fontId="2"/>
  </si>
  <si>
    <t>射水市</t>
    <rPh sb="0" eb="2">
      <t>イミズ</t>
    </rPh>
    <rPh sb="2" eb="3">
      <t>シ</t>
    </rPh>
    <phoneticPr fontId="2"/>
  </si>
  <si>
    <t>舟橋村</t>
  </si>
  <si>
    <t>上市町</t>
  </si>
  <si>
    <t>立山町</t>
  </si>
  <si>
    <t>入善町</t>
  </si>
  <si>
    <t>朝日町</t>
  </si>
  <si>
    <t>※「総人口比」：１月１日現在の住民基本台帳上の人口を市町村別に確認し算出。</t>
    <phoneticPr fontId="2"/>
  </si>
  <si>
    <t>（以下、参考）</t>
    <rPh sb="1" eb="3">
      <t>イカ</t>
    </rPh>
    <rPh sb="4" eb="6">
      <t>サンコウ</t>
    </rPh>
    <phoneticPr fontId="2"/>
  </si>
  <si>
    <t>市計</t>
    <rPh sb="0" eb="1">
      <t>シ</t>
    </rPh>
    <rPh sb="1" eb="2">
      <t>ケイ</t>
    </rPh>
    <phoneticPr fontId="2"/>
  </si>
  <si>
    <t>町村計</t>
    <rPh sb="0" eb="2">
      <t>チョウソン</t>
    </rPh>
    <rPh sb="2" eb="3">
      <t>ケイ</t>
    </rPh>
    <phoneticPr fontId="2"/>
  </si>
  <si>
    <t>富山市</t>
    <rPh sb="0" eb="3">
      <t>トヤマシ</t>
    </rPh>
    <phoneticPr fontId="2"/>
  </si>
  <si>
    <t>県西部</t>
    <rPh sb="0" eb="1">
      <t>ケン</t>
    </rPh>
    <rPh sb="1" eb="3">
      <t>セイブ</t>
    </rPh>
    <phoneticPr fontId="2"/>
  </si>
  <si>
    <t>県東部</t>
    <rPh sb="0" eb="3">
      <t>ケントウブ</t>
    </rPh>
    <phoneticPr fontId="2"/>
  </si>
  <si>
    <t>○県西部：高岡市、氷見市、砺波市、小矢部市、南砺市、射水市</t>
    <rPh sb="1" eb="4">
      <t>ケンセイブ</t>
    </rPh>
    <rPh sb="5" eb="8">
      <t>タカオカシ</t>
    </rPh>
    <rPh sb="9" eb="12">
      <t>ヒミシ</t>
    </rPh>
    <rPh sb="13" eb="16">
      <t>トナミシ</t>
    </rPh>
    <rPh sb="17" eb="21">
      <t>オヤベシ</t>
    </rPh>
    <rPh sb="22" eb="24">
      <t>ナント</t>
    </rPh>
    <rPh sb="24" eb="25">
      <t>シ</t>
    </rPh>
    <rPh sb="26" eb="28">
      <t>イミズ</t>
    </rPh>
    <rPh sb="28" eb="29">
      <t>シ</t>
    </rPh>
    <phoneticPr fontId="2"/>
  </si>
  <si>
    <t>○県東部：魚津市、滑川市、黒部市、舟橋村、上市町、立山町、入善町、朝日町</t>
    <rPh sb="1" eb="4">
      <t>ケントウブ</t>
    </rPh>
    <rPh sb="5" eb="7">
      <t>ウオヅ</t>
    </rPh>
    <rPh sb="7" eb="8">
      <t>シ</t>
    </rPh>
    <rPh sb="9" eb="11">
      <t>ナメリカワ</t>
    </rPh>
    <rPh sb="11" eb="12">
      <t>シ</t>
    </rPh>
    <rPh sb="13" eb="15">
      <t>クロベ</t>
    </rPh>
    <rPh sb="15" eb="16">
      <t>シ</t>
    </rPh>
    <rPh sb="17" eb="20">
      <t>フナハシムラ</t>
    </rPh>
    <rPh sb="21" eb="24">
      <t>カミイチマチ</t>
    </rPh>
    <rPh sb="25" eb="27">
      <t>タテヤマ</t>
    </rPh>
    <rPh sb="27" eb="28">
      <t>マチ</t>
    </rPh>
    <rPh sb="29" eb="31">
      <t>ニュウゼン</t>
    </rPh>
    <rPh sb="31" eb="32">
      <t>マチ</t>
    </rPh>
    <rPh sb="33" eb="36">
      <t>アサヒマチ</t>
    </rPh>
    <phoneticPr fontId="2"/>
  </si>
  <si>
    <t>a（人）</t>
  </si>
  <si>
    <t>総人口比※</t>
    <rPh sb="0" eb="3">
      <t>ソウジンコウ</t>
    </rPh>
    <rPh sb="3" eb="4">
      <t>ヒ</t>
    </rPh>
    <phoneticPr fontId="5"/>
  </si>
  <si>
    <t>b（人）</t>
  </si>
  <si>
    <t>a-b（人）</t>
  </si>
  <si>
    <t>a/b</t>
  </si>
  <si>
    <t>増減</t>
    <rPh sb="0" eb="2">
      <t>ゾウゲン</t>
    </rPh>
    <phoneticPr fontId="5"/>
  </si>
  <si>
    <t>対前年比</t>
    <rPh sb="0" eb="1">
      <t>タイ</t>
    </rPh>
    <rPh sb="1" eb="4">
      <t>ゼンネンヒ</t>
    </rPh>
    <phoneticPr fontId="5"/>
  </si>
  <si>
    <t>資料３</t>
    <rPh sb="0" eb="2">
      <t>シリョウ</t>
    </rPh>
    <phoneticPr fontId="8"/>
  </si>
  <si>
    <t>令和８年１月１日現在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</si>
  <si>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令和７年１月１日現在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</si>
</sst>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;&quot;▲ &quot;#,##0.000"/>
    <numFmt numFmtId="177" formatCode="#,##0;&quot;▲ &quot;#,##0"/>
    <numFmt numFmtId="178" formatCode="#,##0.0000;&quot;▲ &quot;#,##0.0000"/>
    <numFmt numFmtId="179" formatCode="#,##0.00;&quot;▲ &quot;#,##0.00"/>
    <numFmt numFmtId="180" formatCode="#,##0_ "/>
  </numFmts>
  <fonts count="9" x14ac:knownFonts="1"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57" fontId="4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57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distributed" vertical="center"/>
    </xf>
    <xf numFmtId="177" fontId="5" fillId="2" borderId="13" xfId="0" applyNumberFormat="1" applyFont="1" applyFill="1" applyBorder="1" applyAlignment="1">
      <alignment vertical="center" shrinkToFit="1"/>
    </xf>
    <xf numFmtId="10" fontId="5" fillId="2" borderId="14" xfId="0" applyNumberFormat="1" applyFont="1" applyFill="1" applyBorder="1" applyAlignment="1">
      <alignment vertical="center" shrinkToFit="1"/>
    </xf>
    <xf numFmtId="177" fontId="3" fillId="2" borderId="15" xfId="0" applyNumberFormat="1" applyFont="1" applyFill="1" applyBorder="1" applyAlignment="1">
      <alignment vertical="center" shrinkToFit="1"/>
    </xf>
    <xf numFmtId="178" fontId="3" fillId="2" borderId="16" xfId="0" applyNumberFormat="1" applyFont="1" applyFill="1" applyBorder="1" applyAlignment="1">
      <alignment vertical="center" shrinkToFit="1"/>
    </xf>
    <xf numFmtId="179" fontId="3" fillId="0" borderId="0" xfId="0" applyNumberFormat="1" applyFont="1" applyFill="1" applyBorder="1" applyAlignment="1">
      <alignment vertical="center" shrinkToFit="1"/>
    </xf>
    <xf numFmtId="0" fontId="4" fillId="0" borderId="17" xfId="0" applyFont="1" applyFill="1" applyBorder="1" applyAlignment="1">
      <alignment horizontal="distributed" vertical="center"/>
    </xf>
    <xf numFmtId="177" fontId="5" fillId="0" borderId="18" xfId="0" applyNumberFormat="1" applyFont="1" applyFill="1" applyBorder="1" applyAlignment="1">
      <alignment vertical="center" shrinkToFit="1"/>
    </xf>
    <xf numFmtId="10" fontId="5" fillId="2" borderId="19" xfId="0" applyNumberFormat="1" applyFont="1" applyFill="1" applyBorder="1" applyAlignment="1">
      <alignment vertical="center" shrinkToFit="1"/>
    </xf>
    <xf numFmtId="10" fontId="5" fillId="0" borderId="20" xfId="0" applyNumberFormat="1" applyFont="1" applyFill="1" applyBorder="1" applyAlignment="1">
      <alignment vertical="center" shrinkToFit="1"/>
    </xf>
    <xf numFmtId="177" fontId="3" fillId="0" borderId="21" xfId="0" applyNumberFormat="1" applyFont="1" applyFill="1" applyBorder="1" applyAlignment="1">
      <alignment vertical="center" shrinkToFit="1"/>
    </xf>
    <xf numFmtId="178" fontId="3" fillId="0" borderId="22" xfId="0" applyNumberFormat="1" applyFont="1" applyFill="1" applyBorder="1" applyAlignment="1">
      <alignment vertical="center" shrinkToFit="1"/>
    </xf>
    <xf numFmtId="0" fontId="4" fillId="0" borderId="23" xfId="0" applyFont="1" applyFill="1" applyBorder="1" applyAlignment="1">
      <alignment horizontal="distributed" vertical="center"/>
    </xf>
    <xf numFmtId="177" fontId="5" fillId="0" borderId="24" xfId="0" applyNumberFormat="1" applyFont="1" applyFill="1" applyBorder="1" applyAlignment="1">
      <alignment vertical="center" shrinkToFit="1"/>
    </xf>
    <xf numFmtId="10" fontId="5" fillId="2" borderId="20" xfId="0" applyNumberFormat="1" applyFont="1" applyFill="1" applyBorder="1" applyAlignment="1">
      <alignment vertical="center" shrinkToFit="1"/>
    </xf>
    <xf numFmtId="177" fontId="3" fillId="0" borderId="25" xfId="0" applyNumberFormat="1" applyFont="1" applyFill="1" applyBorder="1" applyAlignment="1">
      <alignment vertical="center" shrinkToFit="1"/>
    </xf>
    <xf numFmtId="178" fontId="3" fillId="0" borderId="26" xfId="0" applyNumberFormat="1" applyFont="1" applyFill="1" applyBorder="1" applyAlignment="1">
      <alignment vertical="center" shrinkToFit="1"/>
    </xf>
    <xf numFmtId="0" fontId="4" fillId="0" borderId="27" xfId="0" applyFont="1" applyFill="1" applyBorder="1" applyAlignment="1">
      <alignment horizontal="distributed" vertical="center"/>
    </xf>
    <xf numFmtId="177" fontId="3" fillId="0" borderId="28" xfId="0" applyNumberFormat="1" applyFont="1" applyFill="1" applyBorder="1" applyAlignment="1">
      <alignment vertical="center" shrinkToFit="1"/>
    </xf>
    <xf numFmtId="178" fontId="3" fillId="0" borderId="29" xfId="0" applyNumberFormat="1" applyFont="1" applyFill="1" applyBorder="1" applyAlignment="1">
      <alignment vertical="center" shrinkToFit="1"/>
    </xf>
    <xf numFmtId="0" fontId="4" fillId="0" borderId="30" xfId="0" applyFont="1" applyFill="1" applyBorder="1" applyAlignment="1">
      <alignment horizontal="distributed" vertical="center"/>
    </xf>
    <xf numFmtId="177" fontId="5" fillId="0" borderId="31" xfId="0" applyNumberFormat="1" applyFont="1" applyFill="1" applyBorder="1" applyAlignment="1">
      <alignment vertical="center" shrinkToFit="1"/>
    </xf>
    <xf numFmtId="10" fontId="5" fillId="0" borderId="32" xfId="0" applyNumberFormat="1" applyFont="1" applyFill="1" applyBorder="1" applyAlignment="1">
      <alignment vertical="center" shrinkToFit="1"/>
    </xf>
    <xf numFmtId="177" fontId="3" fillId="0" borderId="33" xfId="0" applyNumberFormat="1" applyFont="1" applyFill="1" applyBorder="1" applyAlignment="1">
      <alignment vertical="center" shrinkToFit="1"/>
    </xf>
    <xf numFmtId="178" fontId="3" fillId="0" borderId="34" xfId="0" applyNumberFormat="1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0" fontId="6" fillId="0" borderId="35" xfId="0" applyFont="1" applyFill="1" applyBorder="1" applyAlignment="1">
      <alignment vertical="center" shrinkToFit="1"/>
    </xf>
    <xf numFmtId="0" fontId="4" fillId="2" borderId="36" xfId="0" applyFont="1" applyFill="1" applyBorder="1" applyAlignment="1">
      <alignment horizontal="distributed" vertical="center"/>
    </xf>
    <xf numFmtId="177" fontId="3" fillId="2" borderId="18" xfId="0" applyNumberFormat="1" applyFont="1" applyFill="1" applyBorder="1" applyAlignment="1">
      <alignment vertical="center" shrinkToFit="1"/>
    </xf>
    <xf numFmtId="10" fontId="3" fillId="2" borderId="37" xfId="0" applyNumberFormat="1" applyFont="1" applyFill="1" applyBorder="1" applyAlignment="1">
      <alignment vertical="center" shrinkToFit="1"/>
    </xf>
    <xf numFmtId="10" fontId="3" fillId="2" borderId="19" xfId="0" applyNumberFormat="1" applyFont="1" applyFill="1" applyBorder="1" applyAlignment="1">
      <alignment vertical="center" shrinkToFit="1"/>
    </xf>
    <xf numFmtId="177" fontId="3" fillId="2" borderId="38" xfId="0" applyNumberFormat="1" applyFont="1" applyFill="1" applyBorder="1" applyAlignment="1">
      <alignment vertical="center" shrinkToFit="1"/>
    </xf>
    <xf numFmtId="176" fontId="3" fillId="2" borderId="39" xfId="0" applyNumberFormat="1" applyFont="1" applyFill="1" applyBorder="1" applyAlignment="1">
      <alignment vertical="center" shrinkToFit="1"/>
    </xf>
    <xf numFmtId="0" fontId="4" fillId="2" borderId="30" xfId="0" applyFont="1" applyFill="1" applyBorder="1" applyAlignment="1">
      <alignment horizontal="distributed" vertical="center"/>
    </xf>
    <xf numFmtId="177" fontId="3" fillId="2" borderId="31" xfId="0" applyNumberFormat="1" applyFont="1" applyFill="1" applyBorder="1" applyAlignment="1">
      <alignment vertical="center" shrinkToFit="1"/>
    </xf>
    <xf numFmtId="10" fontId="3" fillId="2" borderId="40" xfId="0" applyNumberFormat="1" applyFont="1" applyFill="1" applyBorder="1" applyAlignment="1">
      <alignment vertical="center" shrinkToFit="1"/>
    </xf>
    <xf numFmtId="10" fontId="3" fillId="2" borderId="41" xfId="0" applyNumberFormat="1" applyFont="1" applyFill="1" applyBorder="1" applyAlignment="1">
      <alignment vertical="center" shrinkToFit="1"/>
    </xf>
    <xf numFmtId="177" fontId="3" fillId="2" borderId="33" xfId="0" applyNumberFormat="1" applyFont="1" applyFill="1" applyBorder="1" applyAlignment="1">
      <alignment vertical="center" shrinkToFit="1"/>
    </xf>
    <xf numFmtId="176" fontId="3" fillId="2" borderId="34" xfId="0" applyNumberFormat="1" applyFont="1" applyFill="1" applyBorder="1" applyAlignment="1">
      <alignment vertical="center" shrinkToFit="1"/>
    </xf>
    <xf numFmtId="0" fontId="4" fillId="2" borderId="23" xfId="0" applyFont="1" applyFill="1" applyBorder="1" applyAlignment="1">
      <alignment horizontal="distributed" vertical="center"/>
    </xf>
    <xf numFmtId="177" fontId="3" fillId="2" borderId="24" xfId="0" applyNumberFormat="1" applyFont="1" applyFill="1" applyBorder="1" applyAlignment="1">
      <alignment vertical="center" shrinkToFit="1"/>
    </xf>
    <xf numFmtId="10" fontId="3" fillId="2" borderId="42" xfId="0" applyNumberFormat="1" applyFont="1" applyFill="1" applyBorder="1" applyAlignment="1">
      <alignment vertical="center" shrinkToFit="1"/>
    </xf>
    <xf numFmtId="10" fontId="3" fillId="2" borderId="43" xfId="0" applyNumberFormat="1" applyFont="1" applyFill="1" applyBorder="1" applyAlignment="1">
      <alignment vertical="center" shrinkToFit="1"/>
    </xf>
    <xf numFmtId="177" fontId="3" fillId="2" borderId="25" xfId="0" applyNumberFormat="1" applyFont="1" applyFill="1" applyBorder="1" applyAlignment="1">
      <alignment vertical="center" shrinkToFit="1"/>
    </xf>
    <xf numFmtId="176" fontId="3" fillId="2" borderId="26" xfId="0" applyNumberFormat="1" applyFont="1" applyFill="1" applyBorder="1" applyAlignment="1">
      <alignment vertical="center" shrinkToFit="1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176" fontId="4" fillId="0" borderId="42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3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Fill="1" applyBorder="1" applyAlignment="1">
      <alignment vertical="center" textRotation="255"/>
    </xf>
    <xf numFmtId="0" fontId="4" fillId="0" borderId="4" xfId="0" applyFont="1" applyFill="1" applyBorder="1" applyAlignment="1">
      <alignment vertical="center" wrapText="1"/>
    </xf>
    <xf numFmtId="0" fontId="7" fillId="0" borderId="35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80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4" fillId="2" borderId="0" xfId="0" applyFont="1" applyFill="1" applyAlignment="1">
      <alignment vertical="center"/>
    </xf>
    <xf numFmtId="180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4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35"/>
  <sheetViews>
    <sheetView tabSelected="1" view="pageBreakPreview" zoomScale="80" zoomScaleNormal="70" zoomScaleSheetLayoutView="80" workbookViewId="0">
      <selection activeCell="G27" sqref="G27"/>
    </sheetView>
  </sheetViews>
  <sheetFormatPr defaultRowHeight="20.25" customHeight="1" x14ac:dyDescent="0.15"/>
  <cols>
    <col min="1" max="1" width="14.83203125" style="63" customWidth="1"/>
    <col min="2" max="2" width="14.83203125" style="37" customWidth="1"/>
    <col min="3" max="3" width="18.83203125" style="37" customWidth="1"/>
    <col min="4" max="4" width="14.83203125" style="37" customWidth="1"/>
    <col min="5" max="5" width="18.83203125" style="37" customWidth="1"/>
    <col min="6" max="6" width="15.83203125" style="37" customWidth="1"/>
    <col min="7" max="7" width="18.83203125" style="64" customWidth="1"/>
    <col min="8" max="8" width="5.33203125" style="36" customWidth="1"/>
    <col min="9" max="16384" width="9.33203125" style="37"/>
  </cols>
  <sheetData>
    <row r="1" spans="1:8" ht="20.25" customHeight="1" x14ac:dyDescent="0.15">
      <c r="G1" s="62" t="s">
        <v>33</v>
      </c>
    </row>
    <row r="2" spans="1:8" ht="20.25" customHeight="1" x14ac:dyDescent="0.15">
      <c r="A2" s="77" t="s">
        <v>0</v>
      </c>
      <c r="B2" s="77"/>
      <c r="C2" s="77"/>
      <c r="D2" s="77"/>
      <c r="E2" s="77"/>
      <c r="F2" s="77"/>
      <c r="G2" s="77"/>
    </row>
    <row r="3" spans="1:8" ht="13.5" customHeight="1" thickBot="1" x14ac:dyDescent="0.2"/>
    <row r="4" spans="1:8" s="66" customFormat="1" ht="20.25" customHeight="1" x14ac:dyDescent="0.15">
      <c r="A4" s="65"/>
      <c r="B4" s="1" t="s">
        <v>34</v>
      </c>
      <c r="C4" s="2"/>
      <c r="D4" s="1" t="s">
        <v>35</v>
      </c>
      <c r="E4" s="2"/>
      <c r="F4" s="3" t="s">
        <v>31</v>
      </c>
      <c r="G4" s="4" t="s">
        <v>32</v>
      </c>
      <c r="H4" s="10"/>
    </row>
    <row r="5" spans="1:8" s="66" customFormat="1" ht="20.25" customHeight="1" thickBot="1" x14ac:dyDescent="0.2">
      <c r="A5" s="67"/>
      <c r="B5" s="5" t="s">
        <v>26</v>
      </c>
      <c r="C5" s="6" t="s">
        <v>27</v>
      </c>
      <c r="D5" s="7" t="s">
        <v>28</v>
      </c>
      <c r="E5" s="6" t="s">
        <v>27</v>
      </c>
      <c r="F5" s="8" t="s">
        <v>29</v>
      </c>
      <c r="G5" s="9" t="s">
        <v>30</v>
      </c>
      <c r="H5" s="10"/>
    </row>
    <row r="6" spans="1:8" ht="27" customHeight="1" thickBot="1" x14ac:dyDescent="0.2">
      <c r="A6" s="11" t="s">
        <v>1</v>
      </c>
      <c r="B6" s="12">
        <v>25714</v>
      </c>
      <c r="C6" s="13">
        <v>2.58E-2</v>
      </c>
      <c r="D6" s="12">
        <v>23785</v>
      </c>
      <c r="E6" s="13">
        <v>2.3599999999999999E-2</v>
      </c>
      <c r="F6" s="14">
        <f>B6-D6</f>
        <v>1929</v>
      </c>
      <c r="G6" s="15">
        <f>ROUND((B6/D6),4)</f>
        <v>1.0810999999999999</v>
      </c>
      <c r="H6" s="16"/>
    </row>
    <row r="7" spans="1:8" ht="30" customHeight="1" x14ac:dyDescent="0.15">
      <c r="A7" s="17" t="s">
        <v>2</v>
      </c>
      <c r="B7" s="18">
        <v>10259</v>
      </c>
      <c r="C7" s="19">
        <v>2.5600000000000001E-2</v>
      </c>
      <c r="D7" s="18">
        <v>9316</v>
      </c>
      <c r="E7" s="19">
        <v>2.3099999999999999E-2</v>
      </c>
      <c r="F7" s="21">
        <f>B7-D7</f>
        <v>943</v>
      </c>
      <c r="G7" s="22">
        <f>ROUND((B7/D7),4)</f>
        <v>1.1012</v>
      </c>
      <c r="H7" s="16"/>
    </row>
    <row r="8" spans="1:8" ht="30" customHeight="1" x14ac:dyDescent="0.15">
      <c r="A8" s="23" t="s">
        <v>3</v>
      </c>
      <c r="B8" s="24">
        <v>4609</v>
      </c>
      <c r="C8" s="25">
        <v>2.86E-2</v>
      </c>
      <c r="D8" s="24">
        <v>4368</v>
      </c>
      <c r="E8" s="25">
        <v>2.69E-2</v>
      </c>
      <c r="F8" s="26">
        <f t="shared" ref="F8:F21" si="0">B8-D8</f>
        <v>241</v>
      </c>
      <c r="G8" s="27">
        <f>ROUND((B8/D8),4)</f>
        <v>1.0551999999999999</v>
      </c>
      <c r="H8" s="16"/>
    </row>
    <row r="9" spans="1:8" ht="30" customHeight="1" x14ac:dyDescent="0.15">
      <c r="A9" s="23" t="s">
        <v>4</v>
      </c>
      <c r="B9" s="24">
        <v>629</v>
      </c>
      <c r="C9" s="25">
        <v>1.6500000000000001E-2</v>
      </c>
      <c r="D9" s="24">
        <v>582</v>
      </c>
      <c r="E9" s="25">
        <v>1.5100000000000001E-2</v>
      </c>
      <c r="F9" s="26">
        <f t="shared" si="0"/>
        <v>47</v>
      </c>
      <c r="G9" s="27">
        <f t="shared" ref="G9:G21" si="1">ROUND((B9/D9),4)</f>
        <v>1.0808</v>
      </c>
      <c r="H9" s="16"/>
    </row>
    <row r="10" spans="1:8" ht="30" customHeight="1" x14ac:dyDescent="0.15">
      <c r="A10" s="23" t="s">
        <v>5</v>
      </c>
      <c r="B10" s="24">
        <v>684</v>
      </c>
      <c r="C10" s="20">
        <v>1.66E-2</v>
      </c>
      <c r="D10" s="24">
        <v>627</v>
      </c>
      <c r="E10" s="20">
        <v>1.49E-2</v>
      </c>
      <c r="F10" s="26">
        <f t="shared" si="0"/>
        <v>57</v>
      </c>
      <c r="G10" s="27">
        <f t="shared" si="1"/>
        <v>1.0909</v>
      </c>
      <c r="H10" s="16"/>
    </row>
    <row r="11" spans="1:8" ht="30" customHeight="1" x14ac:dyDescent="0.15">
      <c r="A11" s="23" t="s">
        <v>6</v>
      </c>
      <c r="B11" s="24">
        <v>651</v>
      </c>
      <c r="C11" s="20">
        <v>2.01E-2</v>
      </c>
      <c r="D11" s="24">
        <v>574</v>
      </c>
      <c r="E11" s="20">
        <v>1.77E-2</v>
      </c>
      <c r="F11" s="26">
        <f t="shared" si="0"/>
        <v>77</v>
      </c>
      <c r="G11" s="27">
        <f t="shared" si="1"/>
        <v>1.1341000000000001</v>
      </c>
      <c r="H11" s="16"/>
    </row>
    <row r="12" spans="1:8" ht="30" customHeight="1" x14ac:dyDescent="0.15">
      <c r="A12" s="23" t="s">
        <v>7</v>
      </c>
      <c r="B12" s="24">
        <v>604</v>
      </c>
      <c r="C12" s="20">
        <v>1.5599999999999999E-2</v>
      </c>
      <c r="D12" s="24">
        <v>539</v>
      </c>
      <c r="E12" s="20">
        <v>1.38E-2</v>
      </c>
      <c r="F12" s="26">
        <f t="shared" si="0"/>
        <v>65</v>
      </c>
      <c r="G12" s="27">
        <f t="shared" si="1"/>
        <v>1.1206</v>
      </c>
      <c r="H12" s="16"/>
    </row>
    <row r="13" spans="1:8" ht="30" customHeight="1" x14ac:dyDescent="0.15">
      <c r="A13" s="23" t="s">
        <v>8</v>
      </c>
      <c r="B13" s="24">
        <v>932</v>
      </c>
      <c r="C13" s="20">
        <v>2.01E-2</v>
      </c>
      <c r="D13" s="24">
        <v>822</v>
      </c>
      <c r="E13" s="20">
        <v>1.7600000000000001E-2</v>
      </c>
      <c r="F13" s="26">
        <f t="shared" si="0"/>
        <v>110</v>
      </c>
      <c r="G13" s="27">
        <f t="shared" si="1"/>
        <v>1.1337999999999999</v>
      </c>
      <c r="H13" s="16"/>
    </row>
    <row r="14" spans="1:8" ht="30" customHeight="1" x14ac:dyDescent="0.15">
      <c r="A14" s="23" t="s">
        <v>9</v>
      </c>
      <c r="B14" s="24">
        <v>907</v>
      </c>
      <c r="C14" s="20">
        <v>3.3099999999999997E-2</v>
      </c>
      <c r="D14" s="24">
        <v>866</v>
      </c>
      <c r="E14" s="20">
        <v>3.1099999999999999E-2</v>
      </c>
      <c r="F14" s="26">
        <f t="shared" si="0"/>
        <v>41</v>
      </c>
      <c r="G14" s="27">
        <f t="shared" si="1"/>
        <v>1.0472999999999999</v>
      </c>
      <c r="H14" s="16"/>
    </row>
    <row r="15" spans="1:8" ht="30" customHeight="1" x14ac:dyDescent="0.15">
      <c r="A15" s="23" t="s">
        <v>10</v>
      </c>
      <c r="B15" s="24">
        <v>1096</v>
      </c>
      <c r="C15" s="20">
        <v>2.4299999999999999E-2</v>
      </c>
      <c r="D15" s="24">
        <v>1094</v>
      </c>
      <c r="E15" s="20">
        <v>2.3699999999999999E-2</v>
      </c>
      <c r="F15" s="26">
        <f t="shared" si="0"/>
        <v>2</v>
      </c>
      <c r="G15" s="27">
        <f t="shared" si="1"/>
        <v>1.0018</v>
      </c>
      <c r="H15" s="16"/>
    </row>
    <row r="16" spans="1:8" ht="30" customHeight="1" x14ac:dyDescent="0.15">
      <c r="A16" s="28" t="s">
        <v>11</v>
      </c>
      <c r="B16" s="24">
        <v>3850</v>
      </c>
      <c r="C16" s="20">
        <v>4.3099999999999999E-2</v>
      </c>
      <c r="D16" s="24">
        <v>3604</v>
      </c>
      <c r="E16" s="20">
        <v>0.04</v>
      </c>
      <c r="F16" s="29">
        <f t="shared" si="0"/>
        <v>246</v>
      </c>
      <c r="G16" s="30">
        <f t="shared" si="1"/>
        <v>1.0683</v>
      </c>
      <c r="H16" s="16"/>
    </row>
    <row r="17" spans="1:8" ht="30" customHeight="1" x14ac:dyDescent="0.15">
      <c r="A17" s="23" t="s">
        <v>12</v>
      </c>
      <c r="B17" s="24">
        <v>63</v>
      </c>
      <c r="C17" s="20">
        <v>1.89E-2</v>
      </c>
      <c r="D17" s="24">
        <v>60</v>
      </c>
      <c r="E17" s="20">
        <v>1.8100000000000002E-2</v>
      </c>
      <c r="F17" s="26">
        <f t="shared" si="0"/>
        <v>3</v>
      </c>
      <c r="G17" s="27">
        <f t="shared" si="1"/>
        <v>1.05</v>
      </c>
      <c r="H17" s="16"/>
    </row>
    <row r="18" spans="1:8" ht="30" customHeight="1" x14ac:dyDescent="0.15">
      <c r="A18" s="23" t="s">
        <v>13</v>
      </c>
      <c r="B18" s="24">
        <v>336</v>
      </c>
      <c r="C18" s="20">
        <v>1.83E-2</v>
      </c>
      <c r="D18" s="24">
        <v>306</v>
      </c>
      <c r="E18" s="20">
        <v>1.6400000000000001E-2</v>
      </c>
      <c r="F18" s="26">
        <f t="shared" si="0"/>
        <v>30</v>
      </c>
      <c r="G18" s="27">
        <f t="shared" si="1"/>
        <v>1.0980000000000001</v>
      </c>
      <c r="H18" s="16"/>
    </row>
    <row r="19" spans="1:8" ht="30" customHeight="1" x14ac:dyDescent="0.15">
      <c r="A19" s="23" t="s">
        <v>14</v>
      </c>
      <c r="B19" s="24">
        <v>387</v>
      </c>
      <c r="C19" s="20">
        <v>1.61E-2</v>
      </c>
      <c r="D19" s="24">
        <v>359</v>
      </c>
      <c r="E19" s="20">
        <v>1.4800000000000001E-2</v>
      </c>
      <c r="F19" s="26">
        <f t="shared" si="0"/>
        <v>28</v>
      </c>
      <c r="G19" s="27">
        <f t="shared" si="1"/>
        <v>1.0780000000000001</v>
      </c>
      <c r="H19" s="16"/>
    </row>
    <row r="20" spans="1:8" ht="30" customHeight="1" x14ac:dyDescent="0.15">
      <c r="A20" s="23" t="s">
        <v>15</v>
      </c>
      <c r="B20" s="24">
        <v>557</v>
      </c>
      <c r="C20" s="20">
        <v>2.5600000000000001E-2</v>
      </c>
      <c r="D20" s="24">
        <v>518</v>
      </c>
      <c r="E20" s="20">
        <v>2.3300000000000001E-2</v>
      </c>
      <c r="F20" s="26">
        <f t="shared" si="0"/>
        <v>39</v>
      </c>
      <c r="G20" s="27">
        <f t="shared" si="1"/>
        <v>1.0752999999999999</v>
      </c>
      <c r="H20" s="16"/>
    </row>
    <row r="21" spans="1:8" ht="30" customHeight="1" thickBot="1" x14ac:dyDescent="0.2">
      <c r="A21" s="31" t="s">
        <v>16</v>
      </c>
      <c r="B21" s="32">
        <v>150</v>
      </c>
      <c r="C21" s="33">
        <v>1.49E-2</v>
      </c>
      <c r="D21" s="32">
        <v>150</v>
      </c>
      <c r="E21" s="33">
        <v>1.4500000000000001E-2</v>
      </c>
      <c r="F21" s="34">
        <f t="shared" si="0"/>
        <v>0</v>
      </c>
      <c r="G21" s="35">
        <f t="shared" si="1"/>
        <v>1</v>
      </c>
      <c r="H21" s="16"/>
    </row>
    <row r="22" spans="1:8" ht="15.75" customHeight="1" x14ac:dyDescent="0.15">
      <c r="A22" s="68"/>
      <c r="B22" s="68"/>
      <c r="C22" s="68"/>
      <c r="D22" s="68"/>
      <c r="E22" s="68"/>
      <c r="F22" s="68"/>
      <c r="G22" s="68"/>
    </row>
    <row r="23" spans="1:8" ht="18" customHeight="1" x14ac:dyDescent="0.15">
      <c r="A23" s="78" t="s">
        <v>17</v>
      </c>
      <c r="B23" s="79"/>
      <c r="C23" s="79"/>
      <c r="D23" s="79"/>
      <c r="E23" s="79"/>
      <c r="F23" s="79"/>
      <c r="G23" s="79"/>
    </row>
    <row r="24" spans="1:8" ht="18" customHeight="1" x14ac:dyDescent="0.15">
      <c r="A24" s="60"/>
      <c r="B24" s="61"/>
      <c r="C24" s="61"/>
      <c r="D24" s="61"/>
      <c r="E24" s="61"/>
      <c r="F24" s="61"/>
      <c r="G24" s="61"/>
      <c r="H24" s="38"/>
    </row>
    <row r="25" spans="1:8" s="70" customFormat="1" ht="11.25" customHeight="1" x14ac:dyDescent="0.15">
      <c r="A25" s="39"/>
      <c r="B25" s="69"/>
      <c r="C25" s="69"/>
      <c r="D25" s="69"/>
      <c r="E25" s="69"/>
      <c r="F25" s="69"/>
      <c r="G25" s="69"/>
      <c r="H25" s="38"/>
    </row>
    <row r="26" spans="1:8" ht="26.25" customHeight="1" thickBot="1" x14ac:dyDescent="0.2">
      <c r="A26" s="71" t="s">
        <v>18</v>
      </c>
      <c r="B26" s="72"/>
      <c r="C26" s="72"/>
      <c r="D26" s="72"/>
      <c r="E26" s="72"/>
      <c r="F26" s="72"/>
      <c r="G26" s="73"/>
      <c r="H26" s="38"/>
    </row>
    <row r="27" spans="1:8" ht="21" customHeight="1" x14ac:dyDescent="0.15">
      <c r="A27" s="40" t="s">
        <v>19</v>
      </c>
      <c r="B27" s="41">
        <f>SUM(B7:B16)</f>
        <v>24221</v>
      </c>
      <c r="C27" s="42">
        <f>ROUND(B27/B6,4)</f>
        <v>0.94189999999999996</v>
      </c>
      <c r="D27" s="41">
        <f>SUM(D7:D16)</f>
        <v>22392</v>
      </c>
      <c r="E27" s="43">
        <f>ROUND(D27/D6,4)</f>
        <v>0.94140000000000001</v>
      </c>
      <c r="F27" s="44">
        <f>B27-D27</f>
        <v>1829</v>
      </c>
      <c r="G27" s="45">
        <f>ROUND((B27/D27),3)</f>
        <v>1.0820000000000001</v>
      </c>
      <c r="H27" s="16"/>
    </row>
    <row r="28" spans="1:8" ht="21" customHeight="1" thickBot="1" x14ac:dyDescent="0.2">
      <c r="A28" s="46" t="s">
        <v>20</v>
      </c>
      <c r="B28" s="47">
        <f>SUM(B17:B21)</f>
        <v>1493</v>
      </c>
      <c r="C28" s="48">
        <f>ROUND(B28/B6,4)</f>
        <v>5.8099999999999999E-2</v>
      </c>
      <c r="D28" s="47">
        <f>SUM(D17:D21)</f>
        <v>1393</v>
      </c>
      <c r="E28" s="49">
        <f>ROUND(D28/D6,4)</f>
        <v>5.8599999999999999E-2</v>
      </c>
      <c r="F28" s="50">
        <f>B28-D28</f>
        <v>100</v>
      </c>
      <c r="G28" s="51">
        <f>ROUND((B28/D28),3)</f>
        <v>1.0720000000000001</v>
      </c>
      <c r="H28" s="16"/>
    </row>
    <row r="29" spans="1:8" ht="16.5" customHeight="1" thickBot="1" x14ac:dyDescent="0.2">
      <c r="A29" s="74"/>
      <c r="B29" s="75"/>
      <c r="C29" s="75"/>
      <c r="D29" s="75"/>
      <c r="E29" s="75"/>
      <c r="F29" s="75"/>
      <c r="G29" s="76"/>
      <c r="H29" s="38"/>
    </row>
    <row r="30" spans="1:8" ht="21" customHeight="1" x14ac:dyDescent="0.15">
      <c r="A30" s="40" t="s">
        <v>21</v>
      </c>
      <c r="B30" s="41">
        <f>B7</f>
        <v>10259</v>
      </c>
      <c r="C30" s="42">
        <f>ROUND(B30/B6,4)</f>
        <v>0.39900000000000002</v>
      </c>
      <c r="D30" s="41">
        <f>D7</f>
        <v>9316</v>
      </c>
      <c r="E30" s="43">
        <f>ROUND(D30/D6,4)</f>
        <v>0.39169999999999999</v>
      </c>
      <c r="F30" s="44">
        <f>B30-D30</f>
        <v>943</v>
      </c>
      <c r="G30" s="45">
        <f>ROUND((B30/D30),3)</f>
        <v>1.101</v>
      </c>
      <c r="H30" s="16"/>
    </row>
    <row r="31" spans="1:8" ht="21" customHeight="1" x14ac:dyDescent="0.15">
      <c r="A31" s="52" t="s">
        <v>22</v>
      </c>
      <c r="B31" s="53">
        <f>B8+B10+B13+B14+B15+B16</f>
        <v>12078</v>
      </c>
      <c r="C31" s="54">
        <f>ROUND(B31/B6,4)</f>
        <v>0.46970000000000001</v>
      </c>
      <c r="D31" s="53">
        <f>D8+D10+D13+D14+D15+D16</f>
        <v>11381</v>
      </c>
      <c r="E31" s="55">
        <f>ROUND(D31/D6,4)</f>
        <v>0.47849999999999998</v>
      </c>
      <c r="F31" s="56">
        <f>B31-D31</f>
        <v>697</v>
      </c>
      <c r="G31" s="57">
        <f>ROUND((B31/D31),3)</f>
        <v>1.0609999999999999</v>
      </c>
      <c r="H31" s="16"/>
    </row>
    <row r="32" spans="1:8" ht="21" customHeight="1" thickBot="1" x14ac:dyDescent="0.2">
      <c r="A32" s="46" t="s">
        <v>23</v>
      </c>
      <c r="B32" s="47">
        <f>B9+B11+B12+B17+B18+B19+B20+B21</f>
        <v>3377</v>
      </c>
      <c r="C32" s="48">
        <f>ROUND(B32/B6,4)</f>
        <v>0.1313</v>
      </c>
      <c r="D32" s="47">
        <f>D9+D11+D12+D17+D18+D19+D20+D21</f>
        <v>3088</v>
      </c>
      <c r="E32" s="49">
        <f>ROUND(D32/D6,4)</f>
        <v>0.1298</v>
      </c>
      <c r="F32" s="50">
        <f>B32-D32</f>
        <v>289</v>
      </c>
      <c r="G32" s="51">
        <f>ROUND((B32/D32),3)</f>
        <v>1.0940000000000001</v>
      </c>
      <c r="H32" s="16"/>
    </row>
    <row r="33" spans="1:7" ht="6" customHeight="1" x14ac:dyDescent="0.15">
      <c r="A33" s="80"/>
      <c r="B33" s="80"/>
      <c r="C33" s="80"/>
      <c r="D33" s="80"/>
      <c r="E33" s="80"/>
      <c r="F33" s="80"/>
      <c r="G33" s="80"/>
    </row>
    <row r="34" spans="1:7" ht="18" customHeight="1" x14ac:dyDescent="0.15">
      <c r="A34" s="58" t="s">
        <v>24</v>
      </c>
      <c r="B34" s="58"/>
      <c r="C34" s="58"/>
      <c r="D34" s="58"/>
      <c r="E34" s="58"/>
      <c r="F34" s="58"/>
      <c r="G34" s="76"/>
    </row>
    <row r="35" spans="1:7" ht="18" customHeight="1" x14ac:dyDescent="0.15">
      <c r="A35" s="59" t="s">
        <v>25</v>
      </c>
    </row>
  </sheetData>
  <mergeCells count="3">
    <mergeCell ref="A2:G2"/>
    <mergeCell ref="A23:G23"/>
    <mergeCell ref="A33:G33"/>
  </mergeCells>
  <phoneticPr fontId="2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 xml:space="preserve">&amp;C&amp;11
</oddFooter>
  </headerFooter>
  <colBreaks count="1" manualBreakCount="1">
    <brk id="7" min="1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資料３</vt:lpstr>
      <vt:lpstr>資料３!Print_Area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木村　華奈子</cp:lastModifiedBy>
  <cp:lastPrinted>2023-02-08T08:29:31Z</cp:lastPrinted>
  <dcterms:created xsi:type="dcterms:W3CDTF">2023-02-08T08:27:55Z</dcterms:created>
  <dcterms:modified xsi:type="dcterms:W3CDTF">2026-02-05T09:28:54Z</dcterms:modified>
</cp:coreProperties>
</file>