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I:\★市町村支援課移行データ\財政係\03  決算統計（地方財政状況調査）\01普通会計\★R06決算統計（R07）\260227_令和6年度財政状況資料集の作成公表について★\04_HP掲載用\"/>
    </mc:Choice>
  </mc:AlternateContent>
  <xr:revisionPtr revIDLastSave="0" documentId="13_ncr:1_{0D2228CA-28B3-4763-A2C9-1C3BD510DB34}" xr6:coauthVersionLast="47" xr6:coauthVersionMax="47" xr10:uidLastSave="{00000000-0000-0000-0000-000000000000}"/>
  <bookViews>
    <workbookView xWindow="23929" yWindow="-601" windowWidth="24267" windowHeight="1302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8"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BE39" i="10"/>
  <c r="AM39" i="10"/>
  <c r="U39" i="10"/>
  <c r="BE38" i="10"/>
  <c r="BE37" i="10"/>
  <c r="C34" i="10"/>
  <c r="C35" i="10" l="1"/>
  <c r="C36" i="10" s="1"/>
  <c r="C37" i="10" s="1"/>
  <c r="C38" i="10" s="1"/>
  <c r="C39" i="10" s="1"/>
  <c r="C40"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AM38" i="10" s="1"/>
  <c r="BE34" i="10" l="1"/>
  <c r="BE35" i="10" l="1"/>
  <c r="BE36" i="10" s="1"/>
  <c r="BW34" i="10"/>
  <c r="BW35" i="10" s="1"/>
  <c r="BW36" i="10" s="1"/>
  <c r="BW37" i="10" s="1"/>
  <c r="BW38" i="10" s="1"/>
  <c r="BW39"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<sst xmlns="http://schemas.openxmlformats.org/spreadsheetml/2006/main" count="1136" uniqueCount="592">
  <si>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</si>
  <si>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</si>
  <si>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</si>
  <si>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</si>
  <si>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</si>
  <si>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</si>
  <si>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</si>
  <si>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</si>
  <si>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</si>
  <si>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</si>
  <si>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</si>
  <si>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</si>
  <si>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</si>
  <si>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</si>
  <si>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</si>
  <si>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</si>
  <si>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</si>
  <si>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</si>
  <si>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</si>
  <si>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</si>
  <si>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</si>
  <si>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</si>
  <si>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</si>
  <si>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</si>
  <si>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</si>
  <si>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</si>
  <si>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</si>
  <si>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</si>
  <si>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</si>
  <si>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</si>
  <si>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</si>
  <si>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</si>
  <si>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</si>
  <si>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</si>
  <si>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</si>
  <si>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</si>
  <si>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</si>
  <si>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</si>
  <si>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</si>
  <si>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</si>
  <si>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</si>
  <si>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</si>
  <si>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</si>
  <si>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</si>
  <si>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</si>
  <si>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</si>
  <si>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</si>
  <si>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</si>
  <si>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</si>
  <si>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</si>
  <si>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</si>
  <si>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</si>
  <si>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</si>
  <si>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</si>
  <si>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</si>
  <si>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</si>
  <si>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</si>
  <si>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</si>
  <si>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</si>
  <si>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</si>
  <si>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</si>
  <si>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</si>
  <si>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</si>
  <si>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</si>
  <si>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</si>
  <si>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</si>
  <si>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</si>
  <si>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</si>
  <si>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</si>
  <si>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</si>
  <si>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</si>
  <si>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</si>
  <si>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</si>
  <si>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</si>
  <si>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</si>
  <si>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</si>
  <si>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</si>
  <si>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</si>
  <si>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</si>
  <si>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富山県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</si>
  <si>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</si>
  <si>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</si>
  <si>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</si>
  <si>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</si>
  <si>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</si>
  <si>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</si>
  <si>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</si>
  <si>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</si>
  <si>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</si>
  <si>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</si>
  <si>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</si>
  <si>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</si>
  <si>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</si>
  <si>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</si>
  <si>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富山市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</si>
  <si>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</si>
  <si>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</si>
  <si>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</si>
  <si>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</si>
  <si>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</si>
  <si>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</si>
  <si>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</si>
  <si>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</si>
  <si>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</si>
  <si>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</si>
  <si>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</si>
  <si>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</si>
  <si>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</si>
  <si>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</si>
  <si>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</si>
  <si>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</si>
  <si>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</si>
  <si>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</si>
  <si>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</si>
  <si>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</si>
  <si>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</si>
  <si>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</si>
  <si>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</si>
  <si>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</si>
  <si>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</si>
  <si>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</si>
  <si>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</si>
  <si>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</si>
  <si>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</si>
  <si>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</si>
  <si>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</si>
  <si>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</si>
  <si>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</si>
  <si>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</si>
  <si>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</si>
  <si>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</si>
  <si>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</si>
  <si>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</si>
  <si>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</si>
  <si>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</si>
  <si>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</si>
  <si>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</si>
  <si>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</si>
  <si>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</si>
  <si>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</si>
  <si>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</si>
  <si>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</si>
  <si>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</si>
  <si>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</si>
  <si>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</si>
  <si>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</si>
  <si>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</si>
  <si>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</si>
  <si>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</si>
  <si>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</si>
  <si>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</si>
  <si>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</si>
  <si>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</si>
  <si>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</si>
  <si>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</si>
  <si>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</si>
  <si>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</si>
  <si>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</si>
  <si>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</si>
  <si>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</si>
  <si>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</si>
  <si>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</si>
  <si>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</si>
  <si>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</si>
  <si>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</si>
  <si>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</si>
  <si>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</si>
  <si>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</si>
  <si>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</si>
  <si>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</si>
  <si>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</si>
  <si>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</si>
  <si>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</si>
  <si>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</si>
  <si>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</si>
  <si>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</si>
  <si>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</si>
  <si>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</si>
  <si>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</si>
  <si>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</si>
  <si>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</si>
  <si>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</si>
  <si>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</si>
  <si>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</si>
  <si>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</si>
  <si>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</si>
  <si>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</si>
  <si>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</si>
  <si>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</si>
  <si>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</si>
  <si>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</si>
  <si>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</si>
  <si>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</si>
  <si>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</si>
  <si>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</si>
  <si>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</si>
  <si>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</si>
  <si>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</si>
  <si>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</si>
  <si>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</si>
  <si>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</si>
  <si>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</si>
  <si>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</si>
  <si>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富山県富山市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</si>
  <si>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</si>
  <si>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</si>
  <si>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</si>
  <si>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</si>
  <si>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</si>
  <si>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</si>
  <si>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</si>
  <si>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</si>
  <si>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</si>
  <si>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</si>
  <si>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</si>
  <si>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</si>
  <si>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</si>
  <si>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</si>
  <si>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</si>
  <si>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</si>
  <si>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</si>
  <si>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</si>
  <si>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</si>
  <si>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</si>
  <si>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</si>
  <si>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</si>
  <si>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</si>
  <si>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</si>
  <si>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</si>
  <si>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</si>
  <si>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</si>
  <si>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</si>
  <si>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</si>
  <si>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</si>
  <si>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</si>
  <si>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</si>
  <si>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</si>
  <si>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</si>
  <si>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</si>
  <si>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</si>
  <si>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</si>
  <si>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</si>
  <si>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</si>
  <si>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</si>
  <si>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</si>
  <si>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</si>
  <si>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</si>
  <si>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</si>
  <si>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</si>
  <si>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</si>
  <si>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</si>
  <si>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</si>
  <si>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</si>
  <si>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</si>
  <si>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</si>
  <si>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</si>
  <si>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</si>
  <si>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</si>
  <si>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</si>
  <si>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</si>
  <si>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</si>
  <si>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</si>
  <si>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</si>
  <si>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</si>
  <si>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</si>
  <si>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</si>
  <si>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</si>
  <si>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</si>
  <si>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</si>
  <si>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</si>
  <si>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</si>
  <si>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</si>
  <si>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</si>
  <si>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</si>
  <si>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</si>
  <si>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</si>
  <si>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</si>
  <si>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</si>
  <si>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</si>
  <si>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</si>
  <si>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</si>
  <si>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</si>
  <si>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</si>
  <si>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</si>
  <si>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</si>
  <si>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</si>
  <si>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</si>
  <si>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</si>
  <si>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</si>
  <si>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</si>
  <si>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</si>
  <si>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</si>
  <si>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</si>
  <si>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</si>
  <si>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</si>
  <si>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</si>
  <si>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</si>
  <si>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</si>
  <si>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</si>
  <si>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</si>
  <si>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</si>
  <si>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</si>
  <si>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</si>
  <si>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</si>
  <si>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</si>
  <si>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</si>
  <si>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</si>
  <si>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</si>
  <si>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</si>
  <si>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</si>
  <si>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</si>
  <si>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</si>
  <si>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</si>
  <si>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</si>
  <si>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</si>
  <si>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</si>
  <si>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</si>
  <si>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</si>
  <si>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</si>
  <si>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</si>
  <si>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</si>
  <si>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</si>
  <si>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</si>
  <si>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</si>
  <si>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</si>
  <si>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</si>
  <si>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</si>
  <si>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</si>
  <si>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</si>
  <si>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</si>
  <si>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</si>
  <si>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</si>
  <si>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</si>
  <si>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</si>
  <si>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</si>
  <si>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</si>
  <si>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</si>
  <si>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</si>
  <si>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</si>
  <si>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</si>
  <si>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</si>
  <si>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</si>
  <si>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</si>
  <si>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</si>
  <si>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</si>
  <si>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</si>
  <si>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</si>
  <si>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</si>
  <si>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</si>
  <si>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</si>
  <si>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</si>
  <si>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</si>
  <si>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</si>
  <si>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</si>
  <si>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富山県富山市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</si>
  <si>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</si>
  <si>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</si>
  <si>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</si>
  <si>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</si>
  <si>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</si>
  <si>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</si>
  <si>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</si>
  <si>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</si>
  <si>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</si>
  <si>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</si>
  <si>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</si>
  <si>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</si>
  <si>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</si>
  <si>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</si>
  <si>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</si>
  <si>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</si>
  <si>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</si>
  <si>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</si>
  <si>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</si>
  <si>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</si>
  <si>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富山市公債管理特別会計</t>
    <phoneticPr fontId="5"/>
  </si>
  <si>
    <t>富山市母子父子寡婦福祉資金貸付事業特別会計</t>
    <phoneticPr fontId="5"/>
  </si>
  <si>
    <t>富山市まちなか診療所事業特別会計</t>
    <phoneticPr fontId="5"/>
  </si>
  <si>
    <t>富山市牛岳温泉健康センター事業特別会計</t>
    <phoneticPr fontId="5"/>
  </si>
  <si>
    <t>富山市軌道整備事業特別会計</t>
    <phoneticPr fontId="5"/>
  </si>
  <si>
    <t>富山市賃貸住宅・店舗事業特別会計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</si>
  <si>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</si>
  <si>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</si>
  <si>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</si>
  <si>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</si>
  <si>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</si>
  <si>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</si>
  <si>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</si>
  <si>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</si>
  <si>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</si>
  <si>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</si>
  <si>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</si>
  <si>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</si>
  <si>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</si>
  <si>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富山市駐車場事業特別会計</t>
    <phoneticPr fontId="5"/>
  </si>
  <si>
    <t>富山市後期高齢者医療事業特別会計</t>
    <phoneticPr fontId="5"/>
  </si>
  <si>
    <t>富山市介護保険事業特別会計</t>
    <phoneticPr fontId="5"/>
  </si>
  <si>
    <t>富山市国民健康保険事業特別会計</t>
    <phoneticPr fontId="5"/>
  </si>
  <si>
    <t>富山市競輪事業特別会計</t>
    <phoneticPr fontId="5"/>
  </si>
  <si>
    <t>富山市水道事業会計</t>
    <phoneticPr fontId="5"/>
  </si>
  <si>
    <t>法適用企業</t>
    <phoneticPr fontId="5"/>
  </si>
  <si>
    <t>富山市工業用水道事業会計</t>
    <phoneticPr fontId="5"/>
  </si>
  <si>
    <t>富山市公共下水道事業会計</t>
    <phoneticPr fontId="5"/>
  </si>
  <si>
    <t>富山市病院事業会計</t>
    <phoneticPr fontId="5"/>
  </si>
  <si>
    <t>富山市農業集落排水事業会計</t>
    <phoneticPr fontId="5"/>
  </si>
  <si>
    <t>富山市牛岳温泉スキー場事業特別会計</t>
    <phoneticPr fontId="5"/>
  </si>
  <si>
    <t>法非適用企業</t>
    <phoneticPr fontId="5"/>
  </si>
  <si>
    <t>富山市公設地方卸売市場事業特別会計</t>
    <phoneticPr fontId="5"/>
  </si>
  <si>
    <t>富山市企業団地造成事業特別会計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</si>
  <si>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</si>
  <si>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</si>
  <si>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</si>
  <si>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</si>
  <si>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</si>
  <si>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</si>
  <si>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</si>
  <si>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</si>
  <si>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</si>
  <si>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</si>
  <si>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</si>
  <si>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</si>
  <si>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</si>
  <si>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</si>
  <si>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</si>
  <si>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</si>
  <si>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</si>
  <si>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</si>
  <si>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</si>
  <si>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</si>
  <si>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</si>
  <si>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</si>
  <si>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</si>
  <si>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</si>
  <si>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</si>
  <si>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</si>
  <si>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</si>
  <si>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</si>
  <si>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</si>
  <si>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</si>
  <si>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</si>
  <si>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</si>
  <si>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</si>
  <si>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</si>
  <si>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</si>
  <si>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</si>
  <si>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</si>
  <si>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</si>
  <si>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</si>
  <si>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</si>
  <si>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</si>
  <si>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</si>
  <si>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</si>
  <si>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</si>
  <si>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</si>
  <si>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</si>
  <si>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</si>
  <si>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</si>
  <si>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</si>
  <si>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</si>
  <si>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</si>
  <si>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</si>
  <si>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</si>
  <si>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</si>
  <si>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</si>
  <si>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</si>
  <si>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</si>
  <si>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</si>
  <si>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</si>
  <si>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</si>
  <si>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</si>
  <si>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</si>
  <si>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</si>
  <si>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</si>
  <si>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</si>
  <si>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</si>
  <si>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</si>
  <si>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</si>
  <si>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</si>
  <si>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</si>
  <si>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</si>
  <si>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</si>
  <si>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</si>
  <si>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</si>
  <si>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</si>
  <si>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</si>
  <si>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</si>
  <si>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</si>
  <si>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</si>
  <si>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</si>
  <si>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</si>
  <si>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</si>
  <si>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</si>
  <si>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</si>
  <si>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</si>
  <si>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</si>
  <si>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</si>
  <si>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</si>
  <si>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</si>
  <si>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</si>
  <si>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</si>
  <si>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</si>
  <si>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</si>
  <si>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</si>
  <si>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</si>
  <si>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</si>
  <si>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</si>
  <si>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</si>
  <si>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</si>
  <si>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</si>
  <si>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</si>
  <si>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</si>
  <si>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</si>
  <si>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</si>
  <si>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</si>
  <si>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</si>
  <si>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</si>
  <si>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</si>
  <si>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</si>
  <si>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</si>
  <si>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</si>
  <si>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</si>
  <si>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</si>
  <si>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</si>
  <si>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</si>
  <si>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</si>
  <si>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</si>
  <si>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</si>
  <si>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</si>
  <si>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</si>
  <si>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</si>
  <si>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</si>
  <si>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</si>
  <si>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</si>
  <si>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</si>
  <si>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</si>
  <si>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</si>
  <si>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</si>
  <si>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</si>
  <si>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</si>
  <si>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</si>
  <si>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</si>
  <si>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</si>
  <si>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</si>
  <si>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</si>
  <si>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1.06</t>
  </si>
  <si>
    <t>一般会計</t>
  </si>
  <si>
    <t>富山市公共下水道事業会計</t>
  </si>
  <si>
    <t>富山市工業用水道事業会計</t>
  </si>
  <si>
    <t>富山市水道事業会計</t>
  </si>
  <si>
    <t>富山市病院事業会計</t>
  </si>
  <si>
    <t>富山市企業団地造成事業特別会計</t>
  </si>
  <si>
    <t>富山市後期高齢者医療事業特別会計</t>
  </si>
  <si>
    <t>富山市競輪事業特別会計</t>
  </si>
  <si>
    <t>その他会計（赤字）</t>
  </si>
  <si>
    <t>その他会計（黒字）</t>
  </si>
  <si>
    <t>R02</t>
    <phoneticPr fontId="5"/>
  </si>
  <si>
    <t>R03</t>
    <phoneticPr fontId="5"/>
  </si>
  <si>
    <t>R04</t>
    <phoneticPr fontId="5"/>
  </si>
  <si>
    <t>R05</t>
    <phoneticPr fontId="5"/>
  </si>
  <si>
    <t>R06</t>
    <phoneticPr fontId="5"/>
  </si>
  <si>
    <t>-</t>
    <phoneticPr fontId="2"/>
  </si>
  <si>
    <t>富山市民プラザ</t>
  </si>
  <si>
    <t>富山市民文化事業団</t>
  </si>
  <si>
    <t>富山市シルバー人材センター</t>
  </si>
  <si>
    <t>富山市生活環境サービス</t>
  </si>
  <si>
    <t>富山市勤労者福祉サービスセンター</t>
  </si>
  <si>
    <t>富山市ガラス工芸センター</t>
  </si>
  <si>
    <t>岩瀬カナル会館</t>
  </si>
  <si>
    <t>富山市ファミリーパーク公社</t>
  </si>
  <si>
    <t>富山市スポーツ協会</t>
    <phoneticPr fontId="38"/>
  </si>
  <si>
    <t>富山市学校給食会</t>
  </si>
  <si>
    <t>富山大手町コンベンション</t>
  </si>
  <si>
    <t>富山市土地開発公社</t>
    <phoneticPr fontId="38"/>
  </si>
  <si>
    <t>富山中央花き園芸</t>
    <rPh sb="4" eb="5">
      <t>カ</t>
    </rPh>
    <rPh sb="6" eb="8">
      <t>エンゲイ</t>
    </rPh>
    <phoneticPr fontId="2"/>
  </si>
  <si>
    <t>富山市大沢野健康文化推進財団</t>
  </si>
  <si>
    <t>大山観光開発</t>
  </si>
  <si>
    <t>八尾サービス</t>
  </si>
  <si>
    <t>富山市婦中公園緑地管理公社</t>
  </si>
  <si>
    <t>ほそいり</t>
  </si>
  <si>
    <t>富山勤労総合福祉センター</t>
    <rPh sb="0" eb="2">
      <t>トヤマ</t>
    </rPh>
    <rPh sb="2" eb="4">
      <t>キンロウ</t>
    </rPh>
    <rPh sb="4" eb="6">
      <t>ソウゴウ</t>
    </rPh>
    <rPh sb="6" eb="8">
      <t>フクシ</t>
    </rPh>
    <phoneticPr fontId="2"/>
  </si>
  <si>
    <t>〇</t>
  </si>
  <si>
    <t>富山地区広域圏事務組合（一般会計）</t>
    <rPh sb="0" eb="4">
      <t>トヤマチク</t>
    </rPh>
    <rPh sb="4" eb="7">
      <t>コウイキケン</t>
    </rPh>
    <rPh sb="7" eb="11">
      <t>ジムクミアイ</t>
    </rPh>
    <rPh sb="12" eb="16">
      <t>イッパンカイケイ</t>
    </rPh>
    <phoneticPr fontId="2"/>
  </si>
  <si>
    <t>富山県市町村会館管理組合</t>
    <rPh sb="0" eb="3">
      <t>トヤマケン</t>
    </rPh>
    <rPh sb="3" eb="6">
      <t>シチョウソン</t>
    </rPh>
    <rPh sb="6" eb="8">
      <t>カイカン</t>
    </rPh>
    <rPh sb="8" eb="10">
      <t>カンリ</t>
    </rPh>
    <rPh sb="10" eb="12">
      <t>クミアイ</t>
    </rPh>
    <phoneticPr fontId="2"/>
  </si>
  <si>
    <t>三郷利田用水市町村組合</t>
    <rPh sb="0" eb="2">
      <t>サンゴウ</t>
    </rPh>
    <rPh sb="2" eb="4">
      <t>リタ</t>
    </rPh>
    <rPh sb="4" eb="6">
      <t>ヨウスイ</t>
    </rPh>
    <rPh sb="6" eb="9">
      <t>シチョウソン</t>
    </rPh>
    <rPh sb="9" eb="11">
      <t>クミアイ</t>
    </rPh>
    <phoneticPr fontId="2"/>
  </si>
  <si>
    <t>常願寺川右岸水防市町村組合</t>
    <rPh sb="0" eb="4">
      <t>ジョウガンジガワ</t>
    </rPh>
    <rPh sb="4" eb="6">
      <t>ウガン</t>
    </rPh>
    <rPh sb="6" eb="8">
      <t>スイボウ</t>
    </rPh>
    <rPh sb="8" eb="11">
      <t>シチョウソン</t>
    </rPh>
    <rPh sb="11" eb="13">
      <t>クミアイ</t>
    </rPh>
    <phoneticPr fontId="2"/>
  </si>
  <si>
    <t>富山県後期高齢者医療広域連合（一般会計）</t>
    <rPh sb="0" eb="3">
      <t>トヤマケン</t>
    </rPh>
    <rPh sb="3" eb="5">
      <t>コウキ</t>
    </rPh>
    <rPh sb="5" eb="8">
      <t>コウレイシャ</t>
    </rPh>
    <rPh sb="8" eb="10">
      <t>イリョウ</t>
    </rPh>
    <rPh sb="10" eb="12">
      <t>コウイキ</t>
    </rPh>
    <rPh sb="12" eb="14">
      <t>レンゴウ</t>
    </rPh>
    <rPh sb="15" eb="19">
      <t>イッパンカイケイ</t>
    </rPh>
    <phoneticPr fontId="2"/>
  </si>
  <si>
    <t>富山県後期高齢者医療広域連合（後期高齢者医療事業特別会計）</t>
    <rPh sb="0" eb="3">
      <t>トヤマケン</t>
    </rPh>
    <rPh sb="3" eb="7">
      <t>コウキコウレイ</t>
    </rPh>
    <rPh sb="7" eb="8">
      <t>シャ</t>
    </rPh>
    <rPh sb="8" eb="10">
      <t>イリョウ</t>
    </rPh>
    <rPh sb="10" eb="14">
      <t>コウイキレンゴウ</t>
    </rPh>
    <rPh sb="15" eb="20">
      <t>コウキコウレイシャ</t>
    </rPh>
    <rPh sb="20" eb="24">
      <t>イリョウジギョウ</t>
    </rPh>
    <rPh sb="24" eb="28">
      <t>トクベツカイケイ</t>
    </rPh>
    <phoneticPr fontId="2"/>
  </si>
  <si>
    <t>舞台芸術振興事業基金</t>
    <rPh sb="0" eb="2">
      <t>ブタイ</t>
    </rPh>
    <rPh sb="2" eb="4">
      <t>ゲイジュツ</t>
    </rPh>
    <rPh sb="4" eb="6">
      <t>シンコウ</t>
    </rPh>
    <rPh sb="6" eb="8">
      <t>ジギョウ</t>
    </rPh>
    <rPh sb="8" eb="10">
      <t>キキン</t>
    </rPh>
    <phoneticPr fontId="39"/>
  </si>
  <si>
    <t>都市基盤整備基金</t>
    <rPh sb="0" eb="4">
      <t>トシキバ</t>
    </rPh>
    <rPh sb="4" eb="6">
      <t>セイビ</t>
    </rPh>
    <rPh sb="6" eb="8">
      <t>キキン</t>
    </rPh>
    <phoneticPr fontId="39"/>
  </si>
  <si>
    <t>福祉基金</t>
    <rPh sb="0" eb="4">
      <t>フクシキ</t>
    </rPh>
    <phoneticPr fontId="39"/>
  </si>
  <si>
    <t>路面電車事業基金</t>
    <rPh sb="0" eb="4">
      <t>ロメンデ</t>
    </rPh>
    <rPh sb="4" eb="6">
      <t>ジギョウ</t>
    </rPh>
    <rPh sb="6" eb="8">
      <t>キキン</t>
    </rPh>
    <phoneticPr fontId="39"/>
  </si>
  <si>
    <t>ふるさとぬくもり基金</t>
    <rPh sb="8" eb="10">
      <t>キキン</t>
    </rPh>
    <phoneticPr fontId="3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</si>
</sst>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
      <sz val="6"/>
      <name val="ＭＳ Ｐ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6" xfId="12" quotePrefix="1"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3DED-4084-8EAF-ABD379E65FB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60486</c:v>
                </c:pt>
                <c:pt idx="1">
                  <c:v>80960</c:v>
                </c:pt>
                <c:pt idx="2">
                  <c:v>62828</c:v>
                </c:pt>
                <c:pt idx="3">
                  <c:v>46019</c:v>
                </c:pt>
                <c:pt idx="4">
                  <c:v>39969</c:v>
                </c:pt>
              </c:numCache>
            </c:numRef>
          </c:val>
          <c:smooth val="0"/>
          <c:extLst>
            <c:ext xmlns:c16="http://schemas.microsoft.com/office/drawing/2014/chart" uri="{C3380CC4-5D6E-409C-BE32-E72D297353CC}">
              <c16:uniqueId val="{00000001-3DED-4084-8EAF-ABD379E65FB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2.5499999999999998</c:v>
                </c:pt>
                <c:pt idx="1">
                  <c:v>3.23</c:v>
                </c:pt>
                <c:pt idx="2">
                  <c:v>3.42</c:v>
                </c:pt>
                <c:pt idx="3">
                  <c:v>3.25</c:v>
                </c:pt>
                <c:pt idx="4">
                  <c:v>3.25</c:v>
                </c:pt>
              </c:numCache>
            </c:numRef>
          </c:val>
          <c:extLst>
            <c:ext xmlns:c16="http://schemas.microsoft.com/office/drawing/2014/chart" uri="{C3380CC4-5D6E-409C-BE32-E72D297353CC}">
              <c16:uniqueId val="{00000000-0497-4C55-817C-6B50E6506C6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8.59</c:v>
                </c:pt>
                <c:pt idx="1">
                  <c:v>9.18</c:v>
                </c:pt>
                <c:pt idx="2">
                  <c:v>9.92</c:v>
                </c:pt>
                <c:pt idx="3">
                  <c:v>10.55</c:v>
                </c:pt>
                <c:pt idx="4">
                  <c:v>9.24</c:v>
                </c:pt>
              </c:numCache>
            </c:numRef>
          </c:val>
          <c:extLst>
            <c:ext xmlns:c16="http://schemas.microsoft.com/office/drawing/2014/chart" uri="{C3380CC4-5D6E-409C-BE32-E72D297353CC}">
              <c16:uniqueId val="{00000001-0497-4C55-817C-6B50E6506C6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1.21</c:v>
                </c:pt>
                <c:pt idx="1">
                  <c:v>1.72</c:v>
                </c:pt>
                <c:pt idx="2">
                  <c:v>0.6</c:v>
                </c:pt>
                <c:pt idx="3">
                  <c:v>0.64</c:v>
                </c:pt>
                <c:pt idx="4">
                  <c:v>-1.06</c:v>
                </c:pt>
              </c:numCache>
            </c:numRef>
          </c:val>
          <c:smooth val="0"/>
          <c:extLst>
            <c:ext xmlns:c16="http://schemas.microsoft.com/office/drawing/2014/chart" uri="{C3380CC4-5D6E-409C-BE32-E72D297353CC}">
              <c16:uniqueId val="{00000002-0497-4C55-817C-6B50E6506C6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1.96</c:v>
                </c:pt>
                <c:pt idx="2">
                  <c:v>#N/A</c:v>
                </c:pt>
                <c:pt idx="3">
                  <c:v>1.06</c:v>
                </c:pt>
                <c:pt idx="4">
                  <c:v>#N/A</c:v>
                </c:pt>
                <c:pt idx="5">
                  <c:v>1.26</c:v>
                </c:pt>
                <c:pt idx="6">
                  <c:v>#N/A</c:v>
                </c:pt>
                <c:pt idx="7">
                  <c:v>0.5</c:v>
                </c:pt>
                <c:pt idx="8">
                  <c:v>#N/A</c:v>
                </c:pt>
                <c:pt idx="9">
                  <c:v>0.12</c:v>
                </c:pt>
              </c:numCache>
            </c:numRef>
          </c:val>
          <c:extLst>
            <c:ext xmlns:c16="http://schemas.microsoft.com/office/drawing/2014/chart" uri="{C3380CC4-5D6E-409C-BE32-E72D297353CC}">
              <c16:uniqueId val="{00000000-F07E-4133-B9EE-E84B08D4EE0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07E-4133-B9EE-E84B08D4EE0C}"/>
            </c:ext>
          </c:extLst>
        </c:ser>
        <c:ser>
          <c:idx val="2"/>
          <c:order val="2"/>
          <c:tx>
            <c:strRef>
              <c:f>データシート!$A$29</c:f>
              <c:strCache>
                <c:ptCount val="1"/>
                <c:pt idx="0">
                  <c:v>富山市競輪事業特別会計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0.05</c:v>
                </c:pt>
                <c:pt idx="2">
                  <c:v>#N/A</c:v>
                </c:pt>
                <c:pt idx="3">
                  <c:v>0.03</c:v>
                </c:pt>
                <c:pt idx="4">
                  <c:v>#N/A</c:v>
                </c:pt>
                <c:pt idx="5">
                  <c:v>0.15</c:v>
                </c:pt>
                <c:pt idx="6">
                  <c:v>#N/A</c:v>
                </c:pt>
                <c:pt idx="7">
                  <c:v>0.18</c:v>
                </c:pt>
                <c:pt idx="8">
                  <c:v>#N/A</c:v>
                </c:pt>
                <c:pt idx="9">
                  <c:v>0.05</c:v>
                </c:pt>
              </c:numCache>
            </c:numRef>
          </c:val>
          <c:extLst>
            <c:ext xmlns:c16="http://schemas.microsoft.com/office/drawing/2014/chart" uri="{C3380CC4-5D6E-409C-BE32-E72D297353CC}">
              <c16:uniqueId val="{00000002-F07E-4133-B9EE-E84B08D4EE0C}"/>
            </c:ext>
          </c:extLst>
        </c:ser>
        <c:ser>
          <c:idx val="3"/>
          <c:order val="3"/>
          <c:tx>
            <c:strRef>
              <c:f>データシート!$A$30</c:f>
              <c:strCache>
                <c:ptCount val="1"/>
                <c:pt idx="0">
                  <c:v>富山市後期高齢者医療事業特別会計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0.02</c:v>
                </c:pt>
                <c:pt idx="4">
                  <c:v>#N/A</c:v>
                </c:pt>
                <c:pt idx="5">
                  <c:v>0.01</c:v>
                </c:pt>
                <c:pt idx="6">
                  <c:v>#N/A</c:v>
                </c:pt>
                <c:pt idx="7">
                  <c:v>0.01</c:v>
                </c:pt>
                <c:pt idx="8">
                  <c:v>#N/A</c:v>
                </c:pt>
                <c:pt idx="9">
                  <c:v>0.1</c:v>
                </c:pt>
              </c:numCache>
            </c:numRef>
          </c:val>
          <c:extLst>
            <c:ext xmlns:c16="http://schemas.microsoft.com/office/drawing/2014/chart" uri="{C3380CC4-5D6E-409C-BE32-E72D297353CC}">
              <c16:uniqueId val="{00000003-F07E-4133-B9EE-E84B08D4EE0C}"/>
            </c:ext>
          </c:extLst>
        </c:ser>
        <c:ser>
          <c:idx val="4"/>
          <c:order val="4"/>
          <c:tx>
            <c:strRef>
              <c:f>データシート!$A$31</c:f>
              <c:strCache>
                <c:ptCount val="1"/>
                <c:pt idx="0">
                  <c:v>富山市企業団地造成事業特別会計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1.25</c:v>
                </c:pt>
                <c:pt idx="4">
                  <c:v>#N/A</c:v>
                </c:pt>
                <c:pt idx="5">
                  <c:v>1.41</c:v>
                </c:pt>
                <c:pt idx="6">
                  <c:v>#N/A</c:v>
                </c:pt>
                <c:pt idx="7">
                  <c:v>0.68</c:v>
                </c:pt>
                <c:pt idx="8">
                  <c:v>#N/A</c:v>
                </c:pt>
                <c:pt idx="9">
                  <c:v>0.44</c:v>
                </c:pt>
              </c:numCache>
            </c:numRef>
          </c:val>
          <c:extLst>
            <c:ext xmlns:c16="http://schemas.microsoft.com/office/drawing/2014/chart" uri="{C3380CC4-5D6E-409C-BE32-E72D297353CC}">
              <c16:uniqueId val="{00000004-F07E-4133-B9EE-E84B08D4EE0C}"/>
            </c:ext>
          </c:extLst>
        </c:ser>
        <c:ser>
          <c:idx val="5"/>
          <c:order val="5"/>
          <c:tx>
            <c:strRef>
              <c:f>データシート!$A$32</c:f>
              <c:strCache>
                <c:ptCount val="1"/>
                <c:pt idx="0">
                  <c:v>富山市病院事業会計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1.52</c:v>
                </c:pt>
                <c:pt idx="2">
                  <c:v>#N/A</c:v>
                </c:pt>
                <c:pt idx="3">
                  <c:v>1.5</c:v>
                </c:pt>
                <c:pt idx="4">
                  <c:v>#N/A</c:v>
                </c:pt>
                <c:pt idx="5">
                  <c:v>1.65</c:v>
                </c:pt>
                <c:pt idx="6">
                  <c:v>#N/A</c:v>
                </c:pt>
                <c:pt idx="7">
                  <c:v>1.64</c:v>
                </c:pt>
                <c:pt idx="8">
                  <c:v>#N/A</c:v>
                </c:pt>
                <c:pt idx="9">
                  <c:v>0.83</c:v>
                </c:pt>
              </c:numCache>
            </c:numRef>
          </c:val>
          <c:extLst>
            <c:ext xmlns:c16="http://schemas.microsoft.com/office/drawing/2014/chart" uri="{C3380CC4-5D6E-409C-BE32-E72D297353CC}">
              <c16:uniqueId val="{00000005-F07E-4133-B9EE-E84B08D4EE0C}"/>
            </c:ext>
          </c:extLst>
        </c:ser>
        <c:ser>
          <c:idx val="6"/>
          <c:order val="6"/>
          <c:tx>
            <c:strRef>
              <c:f>データシート!$A$33</c:f>
              <c:strCache>
                <c:ptCount val="1"/>
                <c:pt idx="0">
                  <c:v>富山市水道事業会計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2.09</c:v>
                </c:pt>
                <c:pt idx="2">
                  <c:v>#N/A</c:v>
                </c:pt>
                <c:pt idx="3">
                  <c:v>1.89</c:v>
                </c:pt>
                <c:pt idx="4">
                  <c:v>#N/A</c:v>
                </c:pt>
                <c:pt idx="5">
                  <c:v>2.0299999999999998</c:v>
                </c:pt>
                <c:pt idx="6">
                  <c:v>#N/A</c:v>
                </c:pt>
                <c:pt idx="7">
                  <c:v>1.95</c:v>
                </c:pt>
                <c:pt idx="8">
                  <c:v>#N/A</c:v>
                </c:pt>
                <c:pt idx="9">
                  <c:v>1.97</c:v>
                </c:pt>
              </c:numCache>
            </c:numRef>
          </c:val>
          <c:extLst>
            <c:ext xmlns:c16="http://schemas.microsoft.com/office/drawing/2014/chart" uri="{C3380CC4-5D6E-409C-BE32-E72D297353CC}">
              <c16:uniqueId val="{00000006-F07E-4133-B9EE-E84B08D4EE0C}"/>
            </c:ext>
          </c:extLst>
        </c:ser>
        <c:ser>
          <c:idx val="7"/>
          <c:order val="7"/>
          <c:tx>
            <c:strRef>
              <c:f>データシート!$A$34</c:f>
              <c:strCache>
                <c:ptCount val="1"/>
                <c:pt idx="0">
                  <c:v>富山市工業用水道事業会計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2.2400000000000002</c:v>
                </c:pt>
                <c:pt idx="2">
                  <c:v>#N/A</c:v>
                </c:pt>
                <c:pt idx="3">
                  <c:v>2.2400000000000002</c:v>
                </c:pt>
                <c:pt idx="4">
                  <c:v>#N/A</c:v>
                </c:pt>
                <c:pt idx="5">
                  <c:v>2.4500000000000002</c:v>
                </c:pt>
                <c:pt idx="6">
                  <c:v>#N/A</c:v>
                </c:pt>
                <c:pt idx="7">
                  <c:v>2.5499999999999998</c:v>
                </c:pt>
                <c:pt idx="8">
                  <c:v>#N/A</c:v>
                </c:pt>
                <c:pt idx="9">
                  <c:v>2.68</c:v>
                </c:pt>
              </c:numCache>
            </c:numRef>
          </c:val>
          <c:extLst>
            <c:ext xmlns:c16="http://schemas.microsoft.com/office/drawing/2014/chart" uri="{C3380CC4-5D6E-409C-BE32-E72D297353CC}">
              <c16:uniqueId val="{00000007-F07E-4133-B9EE-E84B08D4EE0C}"/>
            </c:ext>
          </c:extLst>
        </c:ser>
        <c:ser>
          <c:idx val="8"/>
          <c:order val="8"/>
          <c:tx>
            <c:strRef>
              <c:f>データシート!$A$35</c:f>
              <c:strCache>
                <c:ptCount val="1"/>
                <c:pt idx="0">
                  <c:v>富山市公共下水道事業会計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2.5299999999999998</c:v>
                </c:pt>
                <c:pt idx="2">
                  <c:v>#N/A</c:v>
                </c:pt>
                <c:pt idx="3">
                  <c:v>2.56</c:v>
                </c:pt>
                <c:pt idx="4">
                  <c:v>#N/A</c:v>
                </c:pt>
                <c:pt idx="5">
                  <c:v>3.15</c:v>
                </c:pt>
                <c:pt idx="6">
                  <c:v>#N/A</c:v>
                </c:pt>
                <c:pt idx="7">
                  <c:v>3.01</c:v>
                </c:pt>
                <c:pt idx="8">
                  <c:v>#N/A</c:v>
                </c:pt>
                <c:pt idx="9">
                  <c:v>2.92</c:v>
                </c:pt>
              </c:numCache>
            </c:numRef>
          </c:val>
          <c:extLst>
            <c:ext xmlns:c16="http://schemas.microsoft.com/office/drawing/2014/chart" uri="{C3380CC4-5D6E-409C-BE32-E72D297353CC}">
              <c16:uniqueId val="{00000008-F07E-4133-B9EE-E84B08D4EE0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2.52</c:v>
                </c:pt>
                <c:pt idx="2">
                  <c:v>#N/A</c:v>
                </c:pt>
                <c:pt idx="3">
                  <c:v>3.2</c:v>
                </c:pt>
                <c:pt idx="4">
                  <c:v>#N/A</c:v>
                </c:pt>
                <c:pt idx="5">
                  <c:v>3.39</c:v>
                </c:pt>
                <c:pt idx="6">
                  <c:v>#N/A</c:v>
                </c:pt>
                <c:pt idx="7">
                  <c:v>3.22</c:v>
                </c:pt>
                <c:pt idx="8">
                  <c:v>#N/A</c:v>
                </c:pt>
                <c:pt idx="9">
                  <c:v>3.23</c:v>
                </c:pt>
              </c:numCache>
            </c:numRef>
          </c:val>
          <c:extLst>
            <c:ext xmlns:c16="http://schemas.microsoft.com/office/drawing/2014/chart" uri="{C3380CC4-5D6E-409C-BE32-E72D297353CC}">
              <c16:uniqueId val="{00000009-F07E-4133-B9EE-E84B08D4EE0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23178</c:v>
                </c:pt>
                <c:pt idx="5">
                  <c:v>22246</c:v>
                </c:pt>
                <c:pt idx="8">
                  <c:v>21736</c:v>
                </c:pt>
                <c:pt idx="11">
                  <c:v>21435</c:v>
                </c:pt>
                <c:pt idx="14">
                  <c:v>21180</c:v>
                </c:pt>
              </c:numCache>
            </c:numRef>
          </c:val>
          <c:extLst>
            <c:ext xmlns:c16="http://schemas.microsoft.com/office/drawing/2014/chart" uri="{C3380CC4-5D6E-409C-BE32-E72D297353CC}">
              <c16:uniqueId val="{00000000-12C2-4FF3-92E9-385E6787F1A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3</c:v>
                </c:pt>
                <c:pt idx="6">
                  <c:v>5</c:v>
                </c:pt>
                <c:pt idx="9">
                  <c:v>4</c:v>
                </c:pt>
                <c:pt idx="12">
                  <c:v>0</c:v>
                </c:pt>
              </c:numCache>
            </c:numRef>
          </c:val>
          <c:extLst>
            <c:ext xmlns:c16="http://schemas.microsoft.com/office/drawing/2014/chart" uri="{C3380CC4-5D6E-409C-BE32-E72D297353CC}">
              <c16:uniqueId val="{00000001-12C2-4FF3-92E9-385E6787F1A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349</c:v>
                </c:pt>
                <c:pt idx="3">
                  <c:v>507</c:v>
                </c:pt>
                <c:pt idx="6">
                  <c:v>775</c:v>
                </c:pt>
                <c:pt idx="9">
                  <c:v>952</c:v>
                </c:pt>
                <c:pt idx="12">
                  <c:v>490</c:v>
                </c:pt>
              </c:numCache>
            </c:numRef>
          </c:val>
          <c:extLst>
            <c:ext xmlns:c16="http://schemas.microsoft.com/office/drawing/2014/chart" uri="{C3380CC4-5D6E-409C-BE32-E72D297353CC}">
              <c16:uniqueId val="{00000002-12C2-4FF3-92E9-385E6787F1A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64</c:v>
                </c:pt>
                <c:pt idx="3">
                  <c:v>62</c:v>
                </c:pt>
                <c:pt idx="6">
                  <c:v>52</c:v>
                </c:pt>
                <c:pt idx="9">
                  <c:v>53</c:v>
                </c:pt>
                <c:pt idx="12">
                  <c:v>53</c:v>
                </c:pt>
              </c:numCache>
            </c:numRef>
          </c:val>
          <c:extLst>
            <c:ext xmlns:c16="http://schemas.microsoft.com/office/drawing/2014/chart" uri="{C3380CC4-5D6E-409C-BE32-E72D297353CC}">
              <c16:uniqueId val="{00000003-12C2-4FF3-92E9-385E6787F1A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7235</c:v>
                </c:pt>
                <c:pt idx="3">
                  <c:v>7078</c:v>
                </c:pt>
                <c:pt idx="6">
                  <c:v>6762</c:v>
                </c:pt>
                <c:pt idx="9">
                  <c:v>6312</c:v>
                </c:pt>
                <c:pt idx="12">
                  <c:v>5857</c:v>
                </c:pt>
              </c:numCache>
            </c:numRef>
          </c:val>
          <c:extLst>
            <c:ext xmlns:c16="http://schemas.microsoft.com/office/drawing/2014/chart" uri="{C3380CC4-5D6E-409C-BE32-E72D297353CC}">
              <c16:uniqueId val="{00000004-12C2-4FF3-92E9-385E6787F1A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2C2-4FF3-92E9-385E6787F1A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2C2-4FF3-92E9-385E6787F1A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21443</c:v>
                </c:pt>
                <c:pt idx="3">
                  <c:v>21620</c:v>
                </c:pt>
                <c:pt idx="6">
                  <c:v>22080</c:v>
                </c:pt>
                <c:pt idx="9">
                  <c:v>22290</c:v>
                </c:pt>
                <c:pt idx="12">
                  <c:v>22696</c:v>
                </c:pt>
              </c:numCache>
            </c:numRef>
          </c:val>
          <c:extLst>
            <c:ext xmlns:c16="http://schemas.microsoft.com/office/drawing/2014/chart" uri="{C3380CC4-5D6E-409C-BE32-E72D297353CC}">
              <c16:uniqueId val="{00000007-12C2-4FF3-92E9-385E6787F1A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5914</c:v>
                </c:pt>
                <c:pt idx="2">
                  <c:v>#N/A</c:v>
                </c:pt>
                <c:pt idx="3">
                  <c:v>#N/A</c:v>
                </c:pt>
                <c:pt idx="4">
                  <c:v>7024</c:v>
                </c:pt>
                <c:pt idx="5">
                  <c:v>#N/A</c:v>
                </c:pt>
                <c:pt idx="6">
                  <c:v>#N/A</c:v>
                </c:pt>
                <c:pt idx="7">
                  <c:v>7938</c:v>
                </c:pt>
                <c:pt idx="8">
                  <c:v>#N/A</c:v>
                </c:pt>
                <c:pt idx="9">
                  <c:v>#N/A</c:v>
                </c:pt>
                <c:pt idx="10">
                  <c:v>8176</c:v>
                </c:pt>
                <c:pt idx="11">
                  <c:v>#N/A</c:v>
                </c:pt>
                <c:pt idx="12">
                  <c:v>#N/A</c:v>
                </c:pt>
                <c:pt idx="13">
                  <c:v>7916</c:v>
                </c:pt>
                <c:pt idx="14">
                  <c:v>#N/A</c:v>
                </c:pt>
              </c:numCache>
            </c:numRef>
          </c:val>
          <c:smooth val="0"/>
          <c:extLst>
            <c:ext xmlns:c16="http://schemas.microsoft.com/office/drawing/2014/chart" uri="{C3380CC4-5D6E-409C-BE32-E72D297353CC}">
              <c16:uniqueId val="{00000008-12C2-4FF3-92E9-385E6787F1A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189519</c:v>
                </c:pt>
                <c:pt idx="5">
                  <c:v>188778</c:v>
                </c:pt>
                <c:pt idx="8">
                  <c:v>181376</c:v>
                </c:pt>
                <c:pt idx="11">
                  <c:v>171666</c:v>
                </c:pt>
                <c:pt idx="14">
                  <c:v>161063</c:v>
                </c:pt>
              </c:numCache>
            </c:numRef>
          </c:val>
          <c:extLst>
            <c:ext xmlns:c16="http://schemas.microsoft.com/office/drawing/2014/chart" uri="{C3380CC4-5D6E-409C-BE32-E72D297353CC}">
              <c16:uniqueId val="{00000000-BC3C-48E8-B972-10997635EA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24421</c:v>
                </c:pt>
                <c:pt idx="5">
                  <c:v>24300</c:v>
                </c:pt>
                <c:pt idx="8">
                  <c:v>23134</c:v>
                </c:pt>
                <c:pt idx="11">
                  <c:v>22226</c:v>
                </c:pt>
                <c:pt idx="14">
                  <c:v>21109</c:v>
                </c:pt>
              </c:numCache>
            </c:numRef>
          </c:val>
          <c:extLst>
            <c:ext xmlns:c16="http://schemas.microsoft.com/office/drawing/2014/chart" uri="{C3380CC4-5D6E-409C-BE32-E72D297353CC}">
              <c16:uniqueId val="{00000001-BC3C-48E8-B972-10997635EA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30671</c:v>
                </c:pt>
                <c:pt idx="5">
                  <c:v>35414</c:v>
                </c:pt>
                <c:pt idx="8">
                  <c:v>40272</c:v>
                </c:pt>
                <c:pt idx="11">
                  <c:v>40992</c:v>
                </c:pt>
                <c:pt idx="14">
                  <c:v>39237</c:v>
                </c:pt>
              </c:numCache>
            </c:numRef>
          </c:val>
          <c:extLst>
            <c:ext xmlns:c16="http://schemas.microsoft.com/office/drawing/2014/chart" uri="{C3380CC4-5D6E-409C-BE32-E72D297353CC}">
              <c16:uniqueId val="{00000002-BC3C-48E8-B972-10997635EA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C3C-48E8-B972-10997635EA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C3C-48E8-B972-10997635EA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785</c:v>
                </c:pt>
                <c:pt idx="3">
                  <c:v>825</c:v>
                </c:pt>
                <c:pt idx="6">
                  <c:v>847</c:v>
                </c:pt>
                <c:pt idx="9">
                  <c:v>804</c:v>
                </c:pt>
                <c:pt idx="12">
                  <c:v>906</c:v>
                </c:pt>
              </c:numCache>
            </c:numRef>
          </c:val>
          <c:extLst>
            <c:ext xmlns:c16="http://schemas.microsoft.com/office/drawing/2014/chart" uri="{C3380CC4-5D6E-409C-BE32-E72D297353CC}">
              <c16:uniqueId val="{00000005-BC3C-48E8-B972-10997635EA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19305</c:v>
                </c:pt>
                <c:pt idx="3">
                  <c:v>19936</c:v>
                </c:pt>
                <c:pt idx="6">
                  <c:v>20356</c:v>
                </c:pt>
                <c:pt idx="9">
                  <c:v>20909</c:v>
                </c:pt>
                <c:pt idx="12">
                  <c:v>21340</c:v>
                </c:pt>
              </c:numCache>
            </c:numRef>
          </c:val>
          <c:extLst>
            <c:ext xmlns:c16="http://schemas.microsoft.com/office/drawing/2014/chart" uri="{C3380CC4-5D6E-409C-BE32-E72D297353CC}">
              <c16:uniqueId val="{00000006-BC3C-48E8-B972-10997635EA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388</c:v>
                </c:pt>
                <c:pt idx="3">
                  <c:v>329</c:v>
                </c:pt>
                <c:pt idx="6">
                  <c:v>403</c:v>
                </c:pt>
                <c:pt idx="9">
                  <c:v>354</c:v>
                </c:pt>
                <c:pt idx="12">
                  <c:v>304</c:v>
                </c:pt>
              </c:numCache>
            </c:numRef>
          </c:val>
          <c:extLst>
            <c:ext xmlns:c16="http://schemas.microsoft.com/office/drawing/2014/chart" uri="{C3380CC4-5D6E-409C-BE32-E72D297353CC}">
              <c16:uniqueId val="{00000007-BC3C-48E8-B972-10997635EA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66198</c:v>
                </c:pt>
                <c:pt idx="3">
                  <c:v>61472</c:v>
                </c:pt>
                <c:pt idx="6">
                  <c:v>56755</c:v>
                </c:pt>
                <c:pt idx="9">
                  <c:v>50571</c:v>
                </c:pt>
                <c:pt idx="12">
                  <c:v>46547</c:v>
                </c:pt>
              </c:numCache>
            </c:numRef>
          </c:val>
          <c:extLst>
            <c:ext xmlns:c16="http://schemas.microsoft.com/office/drawing/2014/chart" uri="{C3380CC4-5D6E-409C-BE32-E72D297353CC}">
              <c16:uniqueId val="{00000008-BC3C-48E8-B972-10997635EA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28981</c:v>
                </c:pt>
                <c:pt idx="3">
                  <c:v>19157</c:v>
                </c:pt>
                <c:pt idx="6">
                  <c:v>12302</c:v>
                </c:pt>
                <c:pt idx="9">
                  <c:v>10835</c:v>
                </c:pt>
                <c:pt idx="12">
                  <c:v>9947</c:v>
                </c:pt>
              </c:numCache>
            </c:numRef>
          </c:val>
          <c:extLst>
            <c:ext xmlns:c16="http://schemas.microsoft.com/office/drawing/2014/chart" uri="{C3380CC4-5D6E-409C-BE32-E72D297353CC}">
              <c16:uniqueId val="{00000009-BC3C-48E8-B972-10997635EA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233945</c:v>
                </c:pt>
                <c:pt idx="3">
                  <c:v>239297</c:v>
                </c:pt>
                <c:pt idx="6">
                  <c:v>235581</c:v>
                </c:pt>
                <c:pt idx="9">
                  <c:v>225380</c:v>
                </c:pt>
                <c:pt idx="12">
                  <c:v>213161</c:v>
                </c:pt>
              </c:numCache>
            </c:numRef>
          </c:val>
          <c:extLst>
            <c:ext xmlns:c16="http://schemas.microsoft.com/office/drawing/2014/chart" uri="{C3380CC4-5D6E-409C-BE32-E72D297353CC}">
              <c16:uniqueId val="{0000000A-BC3C-48E8-B972-10997635EAB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104991</c:v>
                </c:pt>
                <c:pt idx="2">
                  <c:v>#N/A</c:v>
                </c:pt>
                <c:pt idx="3">
                  <c:v>#N/A</c:v>
                </c:pt>
                <c:pt idx="4">
                  <c:v>92524</c:v>
                </c:pt>
                <c:pt idx="5">
                  <c:v>#N/A</c:v>
                </c:pt>
                <c:pt idx="6">
                  <c:v>#N/A</c:v>
                </c:pt>
                <c:pt idx="7">
                  <c:v>81463</c:v>
                </c:pt>
                <c:pt idx="8">
                  <c:v>#N/A</c:v>
                </c:pt>
                <c:pt idx="9">
                  <c:v>#N/A</c:v>
                </c:pt>
                <c:pt idx="10">
                  <c:v>73969</c:v>
                </c:pt>
                <c:pt idx="11">
                  <c:v>#N/A</c:v>
                </c:pt>
                <c:pt idx="12">
                  <c:v>#N/A</c:v>
                </c:pt>
                <c:pt idx="13">
                  <c:v>70795</c:v>
                </c:pt>
                <c:pt idx="14">
                  <c:v>#N/A</c:v>
                </c:pt>
              </c:numCache>
            </c:numRef>
          </c:val>
          <c:smooth val="0"/>
          <c:extLst>
            <c:ext xmlns:c16="http://schemas.microsoft.com/office/drawing/2014/chart" uri="{C3380CC4-5D6E-409C-BE32-E72D297353CC}">
              <c16:uniqueId val="{0000000B-BC3C-48E8-B972-10997635EAB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10256</c:v>
                </c:pt>
                <c:pt idx="1">
                  <c:v>11057</c:v>
                </c:pt>
                <c:pt idx="2">
                  <c:v>9863</c:v>
                </c:pt>
              </c:numCache>
            </c:numRef>
          </c:val>
          <c:extLst>
            <c:ext xmlns:c16="http://schemas.microsoft.com/office/drawing/2014/chart" uri="{C3380CC4-5D6E-409C-BE32-E72D297353CC}">
              <c16:uniqueId val="{00000000-463B-4686-91BD-10EAD1A706F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9740</c:v>
                </c:pt>
                <c:pt idx="1">
                  <c:v>9170</c:v>
                </c:pt>
                <c:pt idx="2">
                  <c:v>9979</c:v>
                </c:pt>
              </c:numCache>
            </c:numRef>
          </c:val>
          <c:extLst>
            <c:ext xmlns:c16="http://schemas.microsoft.com/office/drawing/2014/chart" uri="{C3380CC4-5D6E-409C-BE32-E72D297353CC}">
              <c16:uniqueId val="{00000001-463B-4686-91BD-10EAD1A706F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9764</c:v>
                </c:pt>
                <c:pt idx="1">
                  <c:v>8988</c:v>
                </c:pt>
                <c:pt idx="2">
                  <c:v>7156</c:v>
                </c:pt>
              </c:numCache>
            </c:numRef>
          </c:val>
          <c:extLst>
            <c:ext xmlns:c16="http://schemas.microsoft.com/office/drawing/2014/chart" uri="{C3380CC4-5D6E-409C-BE32-E72D297353CC}">
              <c16:uniqueId val="{00000002-463B-4686-91BD-10EAD1A706F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富山県富山市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〇元利償還金</a:t>
          </a:r>
        </a:p>
        <a:p>
          <a:r>
            <a:rPr kumimoji="1" lang="ja-JP" altLang="en-US" sz="1400">
              <a:latin typeface="ＭＳ ゴシック" pitchFamily="49" charset="-128"/>
              <a:ea typeface="ＭＳ ゴシック" pitchFamily="49" charset="-128"/>
            </a:rPr>
            <a:t>　借換債を発行せず、実質的な繰上償還を行ったことにより増加した。</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〇算入公債費等</a:t>
          </a:r>
        </a:p>
        <a:p>
          <a:r>
            <a:rPr kumimoji="1" lang="ja-JP" altLang="en-US" sz="1400">
              <a:latin typeface="ＭＳ ゴシック" pitchFamily="49" charset="-128"/>
              <a:ea typeface="ＭＳ ゴシック" pitchFamily="49" charset="-128"/>
            </a:rPr>
            <a:t>　臨時財政対策債や公害防止事業債、合併特例債などの償還が進んだことにより減少した。</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〇今後の対応</a:t>
          </a:r>
        </a:p>
        <a:p>
          <a:r>
            <a:rPr kumimoji="1" lang="ja-JP" altLang="en-US" sz="1400">
              <a:latin typeface="ＭＳ ゴシック" pitchFamily="49" charset="-128"/>
              <a:ea typeface="ＭＳ ゴシック" pitchFamily="49" charset="-128"/>
            </a:rPr>
            <a:t>　市債の発行をできる限り抑制するとともに、発行の際は、交付税措置のある市債を活用し、財政の健全化に努める。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該当するものはない。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富山県富山市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a:t>
          </a:r>
        </a:p>
        <a:p>
          <a:r>
            <a:rPr kumimoji="1" lang="ja-JP" altLang="en-US" sz="1400">
              <a:latin typeface="ＭＳ ゴシック" pitchFamily="49" charset="-128"/>
              <a:ea typeface="ＭＳ ゴシック" pitchFamily="49" charset="-128"/>
            </a:rPr>
            <a:t>　臨時財政対策債や合併特例債などの償還が進んだことにより残高が減少した。</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○公営企業債等繰入見込額　</a:t>
          </a:r>
        </a:p>
        <a:p>
          <a:r>
            <a:rPr kumimoji="1" lang="ja-JP" altLang="en-US" sz="1400">
              <a:latin typeface="ＭＳ ゴシック" pitchFamily="49" charset="-128"/>
              <a:ea typeface="ＭＳ ゴシック" pitchFamily="49" charset="-128"/>
            </a:rPr>
            <a:t>　公共下水道事業の償還が進み、起債残高が減少していることなどにより繰入見込額が減少した。</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〇基準財政財政需要額算入見込額</a:t>
          </a:r>
        </a:p>
        <a:p>
          <a:r>
            <a:rPr kumimoji="1" lang="ja-JP" altLang="en-US" sz="1400">
              <a:latin typeface="ＭＳ ゴシック" pitchFamily="49" charset="-128"/>
              <a:ea typeface="ＭＳ ゴシック" pitchFamily="49" charset="-128"/>
            </a:rPr>
            <a:t>　臨時財政対策債や合併特例債などの償還が進んだことにより繰入見込額が減少した。</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　今後、大型の施設整備事業が予定されており、起債残高の増加が懸念されることから、起債の新規発行の抑制や繰上償還の実施、また基金残高の確保など、財政の健全化に努める。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富山県富山市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億円積み立てたほか、土地売払収入などを減債基金に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億円積み立てたことなど、総額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億円、都市基盤整備基金を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億円取り崩したことなど、総額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・財政調整基金、減債基金については、下記のとおり、残高は少なくとも維持されていくものと考えている。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それぞれ特定の目的で設置されており、設置目的が達成された場合は廃止することから、新たな基金を造成しなければ、中長期的には、基金の残高は減少していくものと考えら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・舞台芸術振興事業基金：舞台芸術の振興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・都市基盤整備基金：都市基盤整備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・福祉基金：市民の福祉の増進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・路面電車事業基金：路面電車施設及び車両の維持等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・ふるさとぬくもり基金：ふるさと納税等による寄附金を活用した、活力あるまちづくりの推進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ふるさと納税を活用し、ふるさとぬくもり基金へ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億円、今後の舞台芸術振興施設の改修等に備えるため舞台芸術振興事業基金へ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億円など、総額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億円を積み立てた一方、都市基盤整備基金を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億円、ふるさとぬくもり基金を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億円など、総額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億円を取り崩したことにより、その他特定目的基金全体では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・舞台芸術振興事業基金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舞台芸術振興施設の大規模改修等に活用しており、一定の残高水準の確保に努めることとしている。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・都市基盤整備基金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富山駅周辺整備事業など今後も都市基盤整備事業に取組む必要があり、一定の残高水準の確保に努めることとしている。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果実運用型の基金であり、運用益は各種福祉事業に活用しており、一定の残高水準の確保に努めることとしている。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・路面電車事業基金：路面電車施設及び車両の維持等に活用しており、一定の残高水準の確保に努めることとしている。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・ふるさとぬくもり基金：ふるさと納税の寄付者の思いを具現化するため、適切に活用していくこととしている。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決算剰余金を活用して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財政調整基金は、年度間の財源調整や大きな災害などに備えるための重要な基金であり、今後も、現在の残高の維持・増加に努めることとしている。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億円取り崩した一方、決算剰余金を活用して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億円、企業団地分譲による土地売払収入などにより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減債基金は、市債の償還に必要な財源を確保するために設置しているものである。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の市債残高は、近年の大型の施設整備事業の実施により、引き続き高い水準で推移することが見込まれるため、市債の繰上償還ができる環境になった場合に対応できるよう、残高の維持・増加に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富山県富山市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403,757
394,441
1,241.70
190,285,882
186,128,611
3,471,137
106,789,745
212,912,962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ここ数年は</a:t>
          </a:r>
          <a:r>
            <a:rPr kumimoji="1" lang="en-US" altLang="ja-JP" sz="1300">
              <a:latin typeface="ＭＳ Ｐゴシック" panose="020B0600070205080204" pitchFamily="50" charset="-128"/>
              <a:ea typeface="ＭＳ Ｐゴシック" panose="020B0600070205080204" pitchFamily="50" charset="-128"/>
            </a:rPr>
            <a:t>0.80</a:t>
          </a:r>
          <a:r>
            <a:rPr kumimoji="1" lang="ja-JP" altLang="en-US" sz="1300">
              <a:latin typeface="ＭＳ Ｐゴシック" panose="020B0600070205080204" pitchFamily="50" charset="-128"/>
              <a:ea typeface="ＭＳ Ｐゴシック" panose="020B0600070205080204" pitchFamily="50" charset="-128"/>
            </a:rPr>
            <a:t>前後で推移しており、概ね類似団体の平均値である。</a:t>
          </a:r>
        </a:p>
        <a:p>
          <a:r>
            <a:rPr kumimoji="1" lang="ja-JP" altLang="en-US" sz="1300">
              <a:latin typeface="ＭＳ Ｐゴシック" panose="020B0600070205080204" pitchFamily="50" charset="-128"/>
              <a:ea typeface="ＭＳ Ｐゴシック" panose="020B0600070205080204" pitchFamily="50" charset="-128"/>
            </a:rPr>
            <a:t>今後の対応策としては、市税の課税客体を確実に把握するとともに、収納率の向上を図るなど、歳入の確保につなげる。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127907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57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110672</xdr:rowOff>
    </xdr:from>
    <xdr:to>
      <xdr:col>19</xdr:col>
      <xdr:colOff>133350</xdr:colOff>
      <xdr:row>41</xdr:row>
      <xdr:rowOff>127907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401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110672</xdr:rowOff>
    </xdr:from>
    <xdr:to>
      <xdr:col>15</xdr:col>
      <xdr:colOff>82550</xdr:colOff>
      <xdr:row>41</xdr:row>
      <xdr:rowOff>110672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40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110672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056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93634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59872</xdr:rowOff>
    </xdr:from>
    <xdr:to>
      <xdr:col>15</xdr:col>
      <xdr:colOff>133350</xdr:colOff>
      <xdr:row>41</xdr:row>
      <xdr:rowOff>161472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59872</xdr:rowOff>
    </xdr:from>
    <xdr:to>
      <xdr:col>11</xdr:col>
      <xdr:colOff>82550</xdr:colOff>
      <xdr:row>41</xdr:row>
      <xdr:rowOff>161472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前年度と比較して、指数は上昇した。</a:t>
          </a:r>
        </a:p>
        <a:p>
          <a:r>
            <a:rPr kumimoji="1" lang="ja-JP" altLang="en-US" sz="1300">
              <a:latin typeface="ＭＳ Ｐゴシック" panose="020B0600070205080204" pitchFamily="50" charset="-128"/>
              <a:ea typeface="ＭＳ Ｐゴシック" panose="020B0600070205080204" pitchFamily="50" charset="-128"/>
            </a:rPr>
            <a:t>主な要因としては、歳入において臨時財政対策債が減少したこと、歳出においては、給与改定に伴い人件費が増加したことや、物価高騰に伴い物件費が増加したことなどが挙げられる。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169545</xdr:rowOff>
    </xdr:from>
    <xdr:to>
      <xdr:col>23</xdr:col>
      <xdr:colOff>133350</xdr:colOff>
      <xdr:row>66</xdr:row>
      <xdr:rowOff>46355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313795"/>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147337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12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89112</xdr:rowOff>
    </xdr:from>
    <xdr:to>
      <xdr:col>19</xdr:col>
      <xdr:colOff>133350</xdr:colOff>
      <xdr:row>65</xdr:row>
      <xdr:rowOff>169545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23336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91652</xdr:rowOff>
    </xdr:from>
    <xdr:to>
      <xdr:col>15</xdr:col>
      <xdr:colOff>82550</xdr:colOff>
      <xdr:row>65</xdr:row>
      <xdr:rowOff>89112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064452"/>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91652</xdr:rowOff>
    </xdr:from>
    <xdr:to>
      <xdr:col>11</xdr:col>
      <xdr:colOff>31750</xdr:colOff>
      <xdr:row>65</xdr:row>
      <xdr:rowOff>24765</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064452"/>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25629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167005</xdr:rowOff>
    </xdr:from>
    <xdr:to>
      <xdr:col>23</xdr:col>
      <xdr:colOff>184150</xdr:colOff>
      <xdr:row>66</xdr:row>
      <xdr:rowOff>97155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31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139082</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28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118745</xdr:rowOff>
    </xdr:from>
    <xdr:to>
      <xdr:col>19</xdr:col>
      <xdr:colOff>184150</xdr:colOff>
      <xdr:row>66</xdr:row>
      <xdr:rowOff>48895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59072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031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38312</xdr:rowOff>
    </xdr:from>
    <xdr:to>
      <xdr:col>15</xdr:col>
      <xdr:colOff>133350</xdr:colOff>
      <xdr:row>65</xdr:row>
      <xdr:rowOff>139912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18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150089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95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40852</xdr:rowOff>
    </xdr:from>
    <xdr:to>
      <xdr:col>11</xdr:col>
      <xdr:colOff>82550</xdr:colOff>
      <xdr:row>64</xdr:row>
      <xdr:rowOff>142452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152629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8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145415</xdr:rowOff>
    </xdr:from>
    <xdr:to>
      <xdr:col>7</xdr:col>
      <xdr:colOff>31750</xdr:colOff>
      <xdr:row>65</xdr:row>
      <xdr:rowOff>75565</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85742</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88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[136,506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前年度と比較して、指数は上昇した。</a:t>
          </a:r>
        </a:p>
        <a:p>
          <a:r>
            <a:rPr kumimoji="1" lang="ja-JP" altLang="en-US" sz="1300">
              <a:latin typeface="ＭＳ Ｐゴシック" panose="020B0600070205080204" pitchFamily="50" charset="-128"/>
              <a:ea typeface="ＭＳ Ｐゴシック" panose="020B0600070205080204" pitchFamily="50" charset="-128"/>
            </a:rPr>
            <a:t>主な要因としては、給与改定に伴い職員給や会計年度任用職員の報酬が増加したこと、北陸自動車道を跨ぐ鷹の橋の撤去工事に係る経費が増加したことなどが挙げられる。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62147</xdr:rowOff>
    </xdr:from>
    <xdr:to>
      <xdr:col>23</xdr:col>
      <xdr:colOff>133350</xdr:colOff>
      <xdr:row>84</xdr:row>
      <xdr:rowOff>132941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92497"/>
          <a:ext cx="838200" cy="24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75685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0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62147</xdr:rowOff>
    </xdr:from>
    <xdr:to>
      <xdr:col>19</xdr:col>
      <xdr:colOff>133350</xdr:colOff>
      <xdr:row>83</xdr:row>
      <xdr:rowOff>110367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292497"/>
          <a:ext cx="889000" cy="4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01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58648</xdr:rowOff>
    </xdr:from>
    <xdr:to>
      <xdr:col>15</xdr:col>
      <xdr:colOff>82550</xdr:colOff>
      <xdr:row>83</xdr:row>
      <xdr:rowOff>110367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88998"/>
          <a:ext cx="889000" cy="5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78936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8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144838</xdr:rowOff>
    </xdr:from>
    <xdr:to>
      <xdr:col>11</xdr:col>
      <xdr:colOff>31750</xdr:colOff>
      <xdr:row>83</xdr:row>
      <xdr:rowOff>58648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03738"/>
          <a:ext cx="889000" cy="8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156601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21114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82141</xdr:rowOff>
    </xdr:from>
    <xdr:to>
      <xdr:col>23</xdr:col>
      <xdr:colOff>184150</xdr:colOff>
      <xdr:row>85</xdr:row>
      <xdr:rowOff>12291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48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54218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456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11347</xdr:rowOff>
    </xdr:from>
    <xdr:to>
      <xdr:col>19</xdr:col>
      <xdr:colOff>184150</xdr:colOff>
      <xdr:row>83</xdr:row>
      <xdr:rowOff>112947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4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123124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010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59567</xdr:rowOff>
    </xdr:from>
    <xdr:to>
      <xdr:col>15</xdr:col>
      <xdr:colOff>133350</xdr:colOff>
      <xdr:row>83</xdr:row>
      <xdr:rowOff>161167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8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171344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5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7848</xdr:rowOff>
    </xdr:from>
    <xdr:to>
      <xdr:col>11</xdr:col>
      <xdr:colOff>82550</xdr:colOff>
      <xdr:row>83</xdr:row>
      <xdr:rowOff>109448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3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119625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007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94038</xdr:rowOff>
    </xdr:from>
    <xdr:to>
      <xdr:col>7</xdr:col>
      <xdr:colOff>31750</xdr:colOff>
      <xdr:row>83</xdr:row>
      <xdr:rowOff>24188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5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8965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3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前年度と比較して、指数は改善した。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主な要因としては、大学卒の階層で国と市の平均給料月額の差が小さくなったことが挙げられる。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161925</xdr:rowOff>
    </xdr:from>
    <xdr:to>
      <xdr:col>81</xdr:col>
      <xdr:colOff>44450</xdr:colOff>
      <xdr:row>87</xdr:row>
      <xdr:rowOff>5556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906625"/>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5556</xdr:rowOff>
    </xdr:from>
    <xdr:to>
      <xdr:col>77</xdr:col>
      <xdr:colOff>44450</xdr:colOff>
      <xdr:row>87</xdr:row>
      <xdr:rowOff>50800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921706"/>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111125</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9669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132415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111125</xdr:rowOff>
    </xdr:from>
    <xdr:to>
      <xdr:col>68</xdr:col>
      <xdr:colOff>152400</xdr:colOff>
      <xdr:row>87</xdr:row>
      <xdr:rowOff>111125</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502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6208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7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36371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60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83202</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82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126206</xdr:rowOff>
    </xdr:from>
    <xdr:to>
      <xdr:col>77</xdr:col>
      <xdr:colOff>95250</xdr:colOff>
      <xdr:row>87</xdr:row>
      <xdr:rowOff>56356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87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41133</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957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60325</xdr:rowOff>
    </xdr:from>
    <xdr:to>
      <xdr:col>68</xdr:col>
      <xdr:colOff>203200</xdr:colOff>
      <xdr:row>87</xdr:row>
      <xdr:rowOff>161925</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146702</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60325</xdr:rowOff>
    </xdr:from>
    <xdr:to>
      <xdr:col>64</xdr:col>
      <xdr:colOff>152400</xdr:colOff>
      <xdr:row>87</xdr:row>
      <xdr:rowOff>161925</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146702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小学校区単位を基本として地区センター（住民サービス関連施設）を設置しているほか、公立保育所の比率が他の自治体と比較して多いことなどから、類似団体平均を上回っている。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今後とも行政需要に柔軟に対応していくよう、より効果的で専門性の高いサービス提供を図っていくため、再任用・再雇用職員や任期付職員、会計年度任用職員を活用し、限られた人材を真に行政が担うべき分野に配置することを基本としながら、定員の適正管理に努める。</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92710</xdr:rowOff>
    </xdr:from>
    <xdr:to>
      <xdr:col>81</xdr:col>
      <xdr:colOff>44450</xdr:colOff>
      <xdr:row>62</xdr:row>
      <xdr:rowOff>113393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722610"/>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160037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92710</xdr:rowOff>
    </xdr:from>
    <xdr:to>
      <xdr:col>77</xdr:col>
      <xdr:colOff>44450</xdr:colOff>
      <xdr:row>62</xdr:row>
      <xdr:rowOff>103051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5290800" y="10722610"/>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103051</xdr:rowOff>
    </xdr:from>
    <xdr:to>
      <xdr:col>72</xdr:col>
      <xdr:colOff>203200</xdr:colOff>
      <xdr:row>62</xdr:row>
      <xdr:rowOff>106499</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flipV="1">
          <a:off x="14401800" y="10732951"/>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89263</xdr:rowOff>
    </xdr:from>
    <xdr:to>
      <xdr:col>68</xdr:col>
      <xdr:colOff>152400</xdr:colOff>
      <xdr:row>62</xdr:row>
      <xdr:rowOff>106499</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71916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21789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62593</xdr:rowOff>
    </xdr:from>
    <xdr:to>
      <xdr:col>81</xdr:col>
      <xdr:colOff>95250</xdr:colOff>
      <xdr:row>62</xdr:row>
      <xdr:rowOff>164193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69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34670</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664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41910</xdr:rowOff>
    </xdr:from>
    <xdr:to>
      <xdr:col>77</xdr:col>
      <xdr:colOff>95250</xdr:colOff>
      <xdr:row>62</xdr:row>
      <xdr:rowOff>143510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128287</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52251</xdr:rowOff>
    </xdr:from>
    <xdr:to>
      <xdr:col>73</xdr:col>
      <xdr:colOff>44450</xdr:colOff>
      <xdr:row>62</xdr:row>
      <xdr:rowOff>153851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68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138628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55699</xdr:rowOff>
    </xdr:from>
    <xdr:to>
      <xdr:col>68</xdr:col>
      <xdr:colOff>203200</xdr:colOff>
      <xdr:row>62</xdr:row>
      <xdr:rowOff>157299</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68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142076</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77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38463</xdr:rowOff>
    </xdr:from>
    <xdr:to>
      <xdr:col>64</xdr:col>
      <xdr:colOff>152400</xdr:colOff>
      <xdr:row>62</xdr:row>
      <xdr:rowOff>140063</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66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124840</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75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前年度と比較して、指数は上昇した。</a:t>
          </a:r>
        </a:p>
        <a:p>
          <a:r>
            <a:rPr kumimoji="1" lang="ja-JP" altLang="en-US" sz="1300">
              <a:latin typeface="ＭＳ Ｐゴシック" panose="020B0600070205080204" pitchFamily="50" charset="-128"/>
              <a:ea typeface="ＭＳ Ｐゴシック" panose="020B0600070205080204" pitchFamily="50" charset="-128"/>
            </a:rPr>
            <a:t>主な要因としては、元利償還金が増加したことなどが挙げられる。</a:t>
          </a:r>
        </a:p>
        <a:p>
          <a:r>
            <a:rPr kumimoji="1" lang="ja-JP" altLang="en-US" sz="1300">
              <a:latin typeface="ＭＳ Ｐゴシック" panose="020B0600070205080204" pitchFamily="50" charset="-128"/>
              <a:ea typeface="ＭＳ Ｐゴシック" panose="020B0600070205080204" pitchFamily="50" charset="-128"/>
            </a:rPr>
            <a:t>臨時財政対策債や学校の整備などに充当してきた起債の償還が依然として高水準にあり、義務教育学校「水橋学園」の整備等も今後見込まれることから、引き続き市債の発行をできる限り抑制するとともに、発行にあたっては、交付税措置のある有利な市債を活用し、財政の健全化に努める。</a:t>
          </a: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89746</xdr:rowOff>
    </xdr:from>
    <xdr:to>
      <xdr:col>81</xdr:col>
      <xdr:colOff>44450</xdr:colOff>
      <xdr:row>42</xdr:row>
      <xdr:rowOff>113877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729064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89746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722630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156633</xdr:rowOff>
    </xdr:from>
    <xdr:to>
      <xdr:col>72</xdr:col>
      <xdr:colOff>203200</xdr:colOff>
      <xdr:row>42</xdr:row>
      <xdr:rowOff>25400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71860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156633</xdr:rowOff>
    </xdr:from>
    <xdr:to>
      <xdr:col>68</xdr:col>
      <xdr:colOff>152400</xdr:colOff>
      <xdr:row>42</xdr:row>
      <xdr:rowOff>1270</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71860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63077</xdr:rowOff>
    </xdr:from>
    <xdr:to>
      <xdr:col>81</xdr:col>
      <xdr:colOff>95250</xdr:colOff>
      <xdr:row>42</xdr:row>
      <xdr:rowOff>164677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35154</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23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38946</xdr:rowOff>
    </xdr:from>
    <xdr:to>
      <xdr:col>77</xdr:col>
      <xdr:colOff>95250</xdr:colOff>
      <xdr:row>42</xdr:row>
      <xdr:rowOff>140546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125323</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32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105833</xdr:rowOff>
    </xdr:from>
    <xdr:to>
      <xdr:col>68</xdr:col>
      <xdr:colOff>203200</xdr:colOff>
      <xdr:row>42</xdr:row>
      <xdr:rowOff>35983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20760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前年度と比較して、指数は改善した。</a:t>
          </a:r>
        </a:p>
        <a:p>
          <a:r>
            <a:rPr kumimoji="1" lang="ja-JP" altLang="en-US" sz="1300">
              <a:latin typeface="ＭＳ Ｐゴシック" panose="020B0600070205080204" pitchFamily="50" charset="-128"/>
              <a:ea typeface="ＭＳ Ｐゴシック" panose="020B0600070205080204" pitchFamily="50" charset="-128"/>
            </a:rPr>
            <a:t>主な要因としては、地方債の現在高や公共下水道事業等の公営企業債等繰入見込額が減少していることなどが挙げられる。</a:t>
          </a:r>
        </a:p>
        <a:p>
          <a:r>
            <a:rPr kumimoji="1" lang="ja-JP" altLang="en-US" sz="1300">
              <a:latin typeface="ＭＳ Ｐゴシック" panose="020B0600070205080204" pitchFamily="50" charset="-128"/>
              <a:ea typeface="ＭＳ Ｐゴシック" panose="020B0600070205080204" pitchFamily="50" charset="-128"/>
            </a:rPr>
            <a:t>今後も後世への負担を少しでも軽減できるよう、徹底した事務事業の見直しを図るなど、財政の健全化に努める。</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121717</xdr:rowOff>
    </xdr:from>
    <xdr:to>
      <xdr:col>81</xdr:col>
      <xdr:colOff>44450</xdr:colOff>
      <xdr:row>19</xdr:row>
      <xdr:rowOff>6248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3207817"/>
          <a:ext cx="838200" cy="5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05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6248</xdr:rowOff>
    </xdr:from>
    <xdr:to>
      <xdr:col>77</xdr:col>
      <xdr:colOff>44450</xdr:colOff>
      <xdr:row>19</xdr:row>
      <xdr:rowOff>109525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3263798"/>
          <a:ext cx="889000" cy="10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109525</xdr:rowOff>
    </xdr:from>
    <xdr:to>
      <xdr:col>72</xdr:col>
      <xdr:colOff>203200</xdr:colOff>
      <xdr:row>20</xdr:row>
      <xdr:rowOff>33630</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3367075"/>
          <a:ext cx="889000" cy="9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33630</xdr:rowOff>
    </xdr:from>
    <xdr:to>
      <xdr:col>68</xdr:col>
      <xdr:colOff>152400</xdr:colOff>
      <xdr:row>21</xdr:row>
      <xdr:rowOff>55219</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3462630"/>
          <a:ext cx="8890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54407</xdr:rowOff>
    </xdr:from>
    <xdr:to>
      <xdr:col>68</xdr:col>
      <xdr:colOff>203200</xdr:colOff>
      <xdr:row>15</xdr:row>
      <xdr:rowOff>156007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70917</xdr:rowOff>
    </xdr:from>
    <xdr:to>
      <xdr:col>81</xdr:col>
      <xdr:colOff>95250</xdr:colOff>
      <xdr:row>19</xdr:row>
      <xdr:rowOff>1067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1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42994</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1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126898</xdr:rowOff>
    </xdr:from>
    <xdr:to>
      <xdr:col>77</xdr:col>
      <xdr:colOff>95250</xdr:colOff>
      <xdr:row>19</xdr:row>
      <xdr:rowOff>57048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21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41825</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299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58725</xdr:rowOff>
    </xdr:from>
    <xdr:to>
      <xdr:col>73</xdr:col>
      <xdr:colOff>44450</xdr:colOff>
      <xdr:row>19</xdr:row>
      <xdr:rowOff>160325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31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145102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40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154280</xdr:rowOff>
    </xdr:from>
    <xdr:to>
      <xdr:col>68</xdr:col>
      <xdr:colOff>203200</xdr:colOff>
      <xdr:row>20</xdr:row>
      <xdr:rowOff>84430</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41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69207</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49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4419</xdr:rowOff>
    </xdr:from>
    <xdr:to>
      <xdr:col>64</xdr:col>
      <xdr:colOff>152400</xdr:colOff>
      <xdr:row>21</xdr:row>
      <xdr:rowOff>106019</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60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90796</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691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富山県富山市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403,757
394,441
1,241.70
190,285,882
186,128,611
3,471,137
106,789,745
212,912,962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引き続き、定員適正化計画等に基づき、人件費の抑制に努める。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50800</xdr:rowOff>
    </xdr:from>
    <xdr:to>
      <xdr:col>24</xdr:col>
      <xdr:colOff>25400</xdr:colOff>
      <xdr:row>36</xdr:row>
      <xdr:rowOff>96520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230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27940</xdr:rowOff>
    </xdr:from>
    <xdr:to>
      <xdr:col>19</xdr:col>
      <xdr:colOff>187325</xdr:colOff>
      <xdr:row>36</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00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123190</xdr:rowOff>
    </xdr:from>
    <xdr:to>
      <xdr:col>15</xdr:col>
      <xdr:colOff>98425</xdr:colOff>
      <xdr:row>36</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239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123190</xdr:rowOff>
    </xdr:from>
    <xdr:to>
      <xdr:col>11</xdr:col>
      <xdr:colOff>9525</xdr:colOff>
      <xdr:row>36</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239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45720</xdr:rowOff>
    </xdr:from>
    <xdr:to>
      <xdr:col>24</xdr:col>
      <xdr:colOff>76200</xdr:colOff>
      <xdr:row>36</xdr:row>
      <xdr:rowOff>147320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62247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0</xdr:rowOff>
    </xdr:from>
    <xdr:to>
      <xdr:col>20</xdr:col>
      <xdr:colOff>38100</xdr:colOff>
      <xdr:row>36</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148590</xdr:rowOff>
    </xdr:from>
    <xdr:to>
      <xdr:col>15</xdr:col>
      <xdr:colOff>149225</xdr:colOff>
      <xdr:row>36</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88917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72390</xdr:rowOff>
    </xdr:from>
    <xdr:to>
      <xdr:col>11</xdr:col>
      <xdr:colOff>60325</xdr:colOff>
      <xdr:row>36</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ポイント上昇したが、類似団体平均より</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施設の維持管理費が占める割合が多いことから、公共施設の統廃合を含めた再編や効率的な活用方法等を検討するなど、物件費の更なる抑制に努める。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134620</xdr:rowOff>
    </xdr:from>
    <xdr:to>
      <xdr:col>82</xdr:col>
      <xdr:colOff>107950</xdr:colOff>
      <xdr:row>16</xdr:row>
      <xdr:rowOff>165100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778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134620</xdr:rowOff>
    </xdr:from>
    <xdr:to>
      <xdr:col>78</xdr:col>
      <xdr:colOff>69850</xdr:colOff>
      <xdr:row>16</xdr:row>
      <xdr:rowOff>134620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77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16</xdr:row>
      <xdr:rowOff>134620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940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16</xdr:row>
      <xdr:rowOff>96520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94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130827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83820</xdr:rowOff>
    </xdr:from>
    <xdr:to>
      <xdr:col>78</xdr:col>
      <xdr:colOff>120650</xdr:colOff>
      <xdr:row>17</xdr:row>
      <xdr:rowOff>13970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83820</xdr:rowOff>
    </xdr:from>
    <xdr:to>
      <xdr:col>74</xdr:col>
      <xdr:colOff>31750</xdr:colOff>
      <xdr:row>17</xdr:row>
      <xdr:rowOff>13970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ポイント下回っているものの、扶助費自体は増加傾向にある。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主な要因としては、私立認定こども園への施設型給付費や、市立保育所の職員人件費の増加などが挙げられる。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44450</xdr:rowOff>
    </xdr:from>
    <xdr:to>
      <xdr:col>24</xdr:col>
      <xdr:colOff>25400</xdr:colOff>
      <xdr:row>55</xdr:row>
      <xdr:rowOff>57150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74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57150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85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76200</xdr:rowOff>
    </xdr:from>
    <xdr:to>
      <xdr:col>15</xdr:col>
      <xdr:colOff>98425</xdr:colOff>
      <xdr:row>54</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334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76200</xdr:rowOff>
    </xdr:from>
    <xdr:to>
      <xdr:col>11</xdr:col>
      <xdr:colOff>9525</xdr:colOff>
      <xdr:row>54</xdr:row>
      <xdr:rowOff>88900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34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165100</xdr:rowOff>
    </xdr:from>
    <xdr:to>
      <xdr:col>24</xdr:col>
      <xdr:colOff>76200</xdr:colOff>
      <xdr:row>55</xdr:row>
      <xdr:rowOff>95250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10177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6350</xdr:rowOff>
    </xdr:from>
    <xdr:to>
      <xdr:col>20</xdr:col>
      <xdr:colOff>38100</xdr:colOff>
      <xdr:row>55</xdr:row>
      <xdr:rowOff>107950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118127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0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25400</xdr:rowOff>
    </xdr:from>
    <xdr:to>
      <xdr:col>11</xdr:col>
      <xdr:colOff>60325</xdr:colOff>
      <xdr:row>54</xdr:row>
      <xdr:rowOff>127000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137177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ポイント減少したものの、依然として類似団体平均を上回っている。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主な要因としては、高齢化の影響により、介護保険事業特別会計や後期高齢者医療事業特別会計への繰出金が増加したことなどが挙げられる。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82550</xdr:rowOff>
    </xdr:from>
    <xdr:to>
      <xdr:col>82</xdr:col>
      <xdr:colOff>107950</xdr:colOff>
      <xdr:row>59</xdr:row>
      <xdr:rowOff>120650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198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95250</xdr:rowOff>
    </xdr:from>
    <xdr:to>
      <xdr:col>78</xdr:col>
      <xdr:colOff>69850</xdr:colOff>
      <xdr:row>59</xdr:row>
      <xdr:rowOff>120650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210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69850</xdr:rowOff>
    </xdr:from>
    <xdr:to>
      <xdr:col>73</xdr:col>
      <xdr:colOff>180975</xdr:colOff>
      <xdr:row>59</xdr:row>
      <xdr:rowOff>95250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185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44450</xdr:rowOff>
    </xdr:from>
    <xdr:to>
      <xdr:col>69</xdr:col>
      <xdr:colOff>92075</xdr:colOff>
      <xdr:row>59</xdr:row>
      <xdr:rowOff>69850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160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31750</xdr:rowOff>
    </xdr:from>
    <xdr:to>
      <xdr:col>82</xdr:col>
      <xdr:colOff>158750</xdr:colOff>
      <xdr:row>59</xdr:row>
      <xdr:rowOff>133350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3827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69850</xdr:rowOff>
    </xdr:from>
    <xdr:to>
      <xdr:col>78</xdr:col>
      <xdr:colOff>120650</xdr:colOff>
      <xdr:row>60</xdr:row>
      <xdr:rowOff>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156227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44450</xdr:rowOff>
    </xdr:from>
    <xdr:to>
      <xdr:col>74</xdr:col>
      <xdr:colOff>31750</xdr:colOff>
      <xdr:row>59</xdr:row>
      <xdr:rowOff>146050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130827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19050</xdr:rowOff>
    </xdr:from>
    <xdr:to>
      <xdr:col>69</xdr:col>
      <xdr:colOff>142875</xdr:colOff>
      <xdr:row>59</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165100</xdr:rowOff>
    </xdr:from>
    <xdr:to>
      <xdr:col>65</xdr:col>
      <xdr:colOff>53975</xdr:colOff>
      <xdr:row>59</xdr:row>
      <xdr:rowOff>95250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80027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農業集落排水事業が企業会計へ移行したことに伴う農業集落排水事業特別会計負担金・補助金の増などにより、前年度から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類似団体平均を上回っており、事業再点検や事務事業評価を通した各種補助金の見直しなどにより、補助費の抑制に努める。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120142</xdr:rowOff>
    </xdr:from>
    <xdr:to>
      <xdr:col>82</xdr:col>
      <xdr:colOff>107950</xdr:colOff>
      <xdr:row>36</xdr:row>
      <xdr:rowOff>30988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12089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21861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851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110998</xdr:rowOff>
    </xdr:from>
    <xdr:to>
      <xdr:col>78</xdr:col>
      <xdr:colOff>69850</xdr:colOff>
      <xdr:row>35</xdr:row>
      <xdr:rowOff>120142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1117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56134</xdr:rowOff>
    </xdr:from>
    <xdr:to>
      <xdr:col>73</xdr:col>
      <xdr:colOff>180975</xdr:colOff>
      <xdr:row>35</xdr:row>
      <xdr:rowOff>110998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0568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56134</xdr:rowOff>
    </xdr:from>
    <xdr:to>
      <xdr:col>69</xdr:col>
      <xdr:colOff>92075</xdr:colOff>
      <xdr:row>35</xdr:row>
      <xdr:rowOff>110998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0568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151638</xdr:rowOff>
    </xdr:from>
    <xdr:to>
      <xdr:col>82</xdr:col>
      <xdr:colOff>158750</xdr:colOff>
      <xdr:row>36</xdr:row>
      <xdr:rowOff>81788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123715</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12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69342</xdr:rowOff>
    </xdr:from>
    <xdr:to>
      <xdr:col>78</xdr:col>
      <xdr:colOff>120650</xdr:colOff>
      <xdr:row>35</xdr:row>
      <xdr:rowOff>170942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155719</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156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60198</xdr:rowOff>
    </xdr:from>
    <xdr:to>
      <xdr:col>74</xdr:col>
      <xdr:colOff>31750</xdr:colOff>
      <xdr:row>35</xdr:row>
      <xdr:rowOff>161798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146575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147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5334</xdr:rowOff>
    </xdr:from>
    <xdr:to>
      <xdr:col>69</xdr:col>
      <xdr:colOff>142875</xdr:colOff>
      <xdr:row>35</xdr:row>
      <xdr:rowOff>106934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91711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60198</xdr:rowOff>
    </xdr:from>
    <xdr:to>
      <xdr:col>65</xdr:col>
      <xdr:colOff>53975</xdr:colOff>
      <xdr:row>35</xdr:row>
      <xdr:rowOff>161798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146575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147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ポイント減少したが、類似団体平均を</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引き続き、市債の発行をできる限り抑制するとともに、発行に当たっては、交付税措置のある有利な市債を活用していく。</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100330</xdr:rowOff>
    </xdr:from>
    <xdr:to>
      <xdr:col>24</xdr:col>
      <xdr:colOff>25400</xdr:colOff>
      <xdr:row>79</xdr:row>
      <xdr:rowOff>123189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6448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77470</xdr:rowOff>
    </xdr:from>
    <xdr:to>
      <xdr:col>19</xdr:col>
      <xdr:colOff>187325</xdr:colOff>
      <xdr:row>79</xdr:row>
      <xdr:rowOff>123189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6220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8889</xdr:rowOff>
    </xdr:from>
    <xdr:to>
      <xdr:col>15</xdr:col>
      <xdr:colOff>98425</xdr:colOff>
      <xdr:row>79</xdr:row>
      <xdr:rowOff>77470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5534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8889</xdr:rowOff>
    </xdr:from>
    <xdr:to>
      <xdr:col>11</xdr:col>
      <xdr:colOff>9525</xdr:colOff>
      <xdr:row>79</xdr:row>
      <xdr:rowOff>31750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5534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49530</xdr:rowOff>
    </xdr:from>
    <xdr:to>
      <xdr:col>24</xdr:col>
      <xdr:colOff>76200</xdr:colOff>
      <xdr:row>79</xdr:row>
      <xdr:rowOff>151130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21607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72389</xdr:rowOff>
    </xdr:from>
    <xdr:to>
      <xdr:col>20</xdr:col>
      <xdr:colOff>38100</xdr:colOff>
      <xdr:row>80</xdr:row>
      <xdr:rowOff>2539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158766</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703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26670</xdr:rowOff>
    </xdr:from>
    <xdr:to>
      <xdr:col>15</xdr:col>
      <xdr:colOff>149225</xdr:colOff>
      <xdr:row>79</xdr:row>
      <xdr:rowOff>128270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113047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129539</xdr:rowOff>
    </xdr:from>
    <xdr:to>
      <xdr:col>11</xdr:col>
      <xdr:colOff>60325</xdr:colOff>
      <xdr:row>79</xdr:row>
      <xdr:rowOff>59689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44466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152400</xdr:rowOff>
    </xdr:from>
    <xdr:to>
      <xdr:col>6</xdr:col>
      <xdr:colOff>171450</xdr:colOff>
      <xdr:row>79</xdr:row>
      <xdr:rowOff>82550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67327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公債費以外の経常経費が経常収支に占める割合は、類似団体平均を</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引き続き、行政改革大綱等に基づき事務事業の見直しなどを行い、限られた財源の重点的・効率的な配分に努め、行政の一層のスリム化を行うこと等を通して、健全な財政運営を図る。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134620</xdr:rowOff>
    </xdr:from>
    <xdr:to>
      <xdr:col>82</xdr:col>
      <xdr:colOff>107950</xdr:colOff>
      <xdr:row>76</xdr:row>
      <xdr:rowOff>20320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299337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116857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81280</xdr:rowOff>
    </xdr:from>
    <xdr:to>
      <xdr:col>78</xdr:col>
      <xdr:colOff>69850</xdr:colOff>
      <xdr:row>75</xdr:row>
      <xdr:rowOff>134620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29400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127000</xdr:rowOff>
    </xdr:from>
    <xdr:to>
      <xdr:col>73</xdr:col>
      <xdr:colOff>180975</xdr:colOff>
      <xdr:row>75</xdr:row>
      <xdr:rowOff>81280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81430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127000</xdr:rowOff>
    </xdr:from>
    <xdr:to>
      <xdr:col>69</xdr:col>
      <xdr:colOff>92075</xdr:colOff>
      <xdr:row>75</xdr:row>
      <xdr:rowOff>43180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8143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140970</xdr:rowOff>
    </xdr:from>
    <xdr:to>
      <xdr:col>82</xdr:col>
      <xdr:colOff>158750</xdr:colOff>
      <xdr:row>76</xdr:row>
      <xdr:rowOff>71120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157497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83820</xdr:rowOff>
    </xdr:from>
    <xdr:to>
      <xdr:col>78</xdr:col>
      <xdr:colOff>120650</xdr:colOff>
      <xdr:row>76</xdr:row>
      <xdr:rowOff>13970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24147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711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30480</xdr:rowOff>
    </xdr:from>
    <xdr:to>
      <xdr:col>74</xdr:col>
      <xdr:colOff>31750</xdr:colOff>
      <xdr:row>75</xdr:row>
      <xdr:rowOff>132080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142257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76200</xdr:rowOff>
    </xdr:from>
    <xdr:to>
      <xdr:col>69</xdr:col>
      <xdr:colOff>142875</xdr:colOff>
      <xdr:row>75</xdr:row>
      <xdr:rowOff>6350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16527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163830</xdr:rowOff>
    </xdr:from>
    <xdr:to>
      <xdr:col>65</xdr:col>
      <xdr:colOff>53975</xdr:colOff>
      <xdr:row>75</xdr:row>
      <xdr:rowOff>93980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104157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62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富山県富山市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118694</xdr:rowOff>
    </xdr:from>
    <xdr:to>
      <xdr:col>29</xdr:col>
      <xdr:colOff>127000</xdr:colOff>
      <xdr:row>17</xdr:row>
      <xdr:rowOff>114960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09519"/>
          <a:ext cx="647700" cy="167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92841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114960</xdr:rowOff>
    </xdr:from>
    <xdr:to>
      <xdr:col>26</xdr:col>
      <xdr:colOff>50800</xdr:colOff>
      <xdr:row>17</xdr:row>
      <xdr:rowOff>143345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77235"/>
          <a:ext cx="698500" cy="28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14546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143345</xdr:rowOff>
    </xdr:from>
    <xdr:to>
      <xdr:col>22</xdr:col>
      <xdr:colOff>114300</xdr:colOff>
      <xdr:row>18</xdr:row>
      <xdr:rowOff>4280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05620"/>
          <a:ext cx="698500" cy="32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69295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8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4280</xdr:rowOff>
    </xdr:from>
    <xdr:to>
      <xdr:col>18</xdr:col>
      <xdr:colOff>177800</xdr:colOff>
      <xdr:row>18</xdr:row>
      <xdr:rowOff>38379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38005"/>
          <a:ext cx="698500" cy="34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117111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67894</xdr:rowOff>
    </xdr:from>
    <xdr:to>
      <xdr:col>29</xdr:col>
      <xdr:colOff>177800</xdr:colOff>
      <xdr:row>16</xdr:row>
      <xdr:rowOff>169494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58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39971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3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64160</xdr:rowOff>
    </xdr:from>
    <xdr:to>
      <xdr:col>26</xdr:col>
      <xdr:colOff>101600</xdr:colOff>
      <xdr:row>17</xdr:row>
      <xdr:rowOff>165760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26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150537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12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92545</xdr:rowOff>
    </xdr:from>
    <xdr:to>
      <xdr:col>22</xdr:col>
      <xdr:colOff>165100</xdr:colOff>
      <xdr:row>18</xdr:row>
      <xdr:rowOff>22695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54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7472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4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124930</xdr:rowOff>
    </xdr:from>
    <xdr:to>
      <xdr:col>19</xdr:col>
      <xdr:colOff>38100</xdr:colOff>
      <xdr:row>18</xdr:row>
      <xdr:rowOff>55080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87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39857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73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159029</xdr:rowOff>
    </xdr:from>
    <xdr:to>
      <xdr:col>15</xdr:col>
      <xdr:colOff>101600</xdr:colOff>
      <xdr:row>18</xdr:row>
      <xdr:rowOff>89179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21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73956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0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141783</xdr:rowOff>
    </xdr:from>
    <xdr:to>
      <xdr:col>29</xdr:col>
      <xdr:colOff>127000</xdr:colOff>
      <xdr:row>34</xdr:row>
      <xdr:rowOff>161137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409233"/>
          <a:ext cx="647700" cy="19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82490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92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141783</xdr:rowOff>
    </xdr:from>
    <xdr:to>
      <xdr:col>26</xdr:col>
      <xdr:colOff>50800</xdr:colOff>
      <xdr:row>34</xdr:row>
      <xdr:rowOff>168682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409233"/>
          <a:ext cx="698500" cy="26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192333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168682</xdr:rowOff>
    </xdr:from>
    <xdr:to>
      <xdr:col>22</xdr:col>
      <xdr:colOff>114300</xdr:colOff>
      <xdr:row>34</xdr:row>
      <xdr:rowOff>257187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436132"/>
          <a:ext cx="698500" cy="88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191685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0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257187</xdr:rowOff>
    </xdr:from>
    <xdr:to>
      <xdr:col>18</xdr:col>
      <xdr:colOff>177800</xdr:colOff>
      <xdr:row>35</xdr:row>
      <xdr:rowOff>21044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524637"/>
          <a:ext cx="698500" cy="106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209173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215955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110337</xdr:rowOff>
    </xdr:from>
    <xdr:to>
      <xdr:col>29</xdr:col>
      <xdr:colOff>177800</xdr:colOff>
      <xdr:row>34</xdr:row>
      <xdr:rowOff>211937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377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298314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222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90983</xdr:rowOff>
    </xdr:from>
    <xdr:to>
      <xdr:col>26</xdr:col>
      <xdr:colOff>101600</xdr:colOff>
      <xdr:row>34</xdr:row>
      <xdr:rowOff>192583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358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202760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127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117882</xdr:rowOff>
    </xdr:from>
    <xdr:to>
      <xdr:col>22</xdr:col>
      <xdr:colOff>165100</xdr:colOff>
      <xdr:row>34</xdr:row>
      <xdr:rowOff>219482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385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229659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15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206388</xdr:rowOff>
    </xdr:from>
    <xdr:to>
      <xdr:col>19</xdr:col>
      <xdr:colOff>38100</xdr:colOff>
      <xdr:row>34</xdr:row>
      <xdr:rowOff>307987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47383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318165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24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313144</xdr:rowOff>
    </xdr:from>
    <xdr:to>
      <xdr:col>15</xdr:col>
      <xdr:colOff>101600</xdr:colOff>
      <xdr:row>35</xdr:row>
      <xdr:rowOff>71844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580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82021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4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富山県富山市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403,757
394,441
1,241.70
190,285,882
186,128,611
3,471,137
106,789,745
212,912,962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136761</xdr:rowOff>
    </xdr:from>
    <xdr:to>
      <xdr:col>24</xdr:col>
      <xdr:colOff>63500</xdr:colOff>
      <xdr:row>36</xdr:row>
      <xdr:rowOff>141365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37511"/>
          <a:ext cx="838200" cy="17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141365</xdr:rowOff>
    </xdr:from>
    <xdr:to>
      <xdr:col>19</xdr:col>
      <xdr:colOff>177800</xdr:colOff>
      <xdr:row>36</xdr:row>
      <xdr:rowOff>164683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13565"/>
          <a:ext cx="8890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61253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0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164683</xdr:rowOff>
    </xdr:from>
    <xdr:to>
      <xdr:col>15</xdr:col>
      <xdr:colOff>50800</xdr:colOff>
      <xdr:row>37</xdr:row>
      <xdr:rowOff>37679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36883"/>
          <a:ext cx="889000" cy="4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40515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37679</xdr:rowOff>
    </xdr:from>
    <xdr:to>
      <xdr:col>10</xdr:col>
      <xdr:colOff>114300</xdr:colOff>
      <xdr:row>37</xdr:row>
      <xdr:rowOff>54628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81329"/>
          <a:ext cx="889000" cy="1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86424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108566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0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85961</xdr:rowOff>
    </xdr:from>
    <xdr:to>
      <xdr:col>24</xdr:col>
      <xdr:colOff>114300</xdr:colOff>
      <xdr:row>36</xdr:row>
      <xdr:rowOff>16111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8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108838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3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90565</xdr:rowOff>
    </xdr:from>
    <xdr:to>
      <xdr:col>20</xdr:col>
      <xdr:colOff>38100</xdr:colOff>
      <xdr:row>37</xdr:row>
      <xdr:rowOff>20715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6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37242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3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113883</xdr:rowOff>
    </xdr:from>
    <xdr:to>
      <xdr:col>15</xdr:col>
      <xdr:colOff>101600</xdr:colOff>
      <xdr:row>37</xdr:row>
      <xdr:rowOff>44033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8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60560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6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158329</xdr:rowOff>
    </xdr:from>
    <xdr:to>
      <xdr:col>10</xdr:col>
      <xdr:colOff>165100</xdr:colOff>
      <xdr:row>37</xdr:row>
      <xdr:rowOff>88479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3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79606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2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3828</xdr:rowOff>
    </xdr:from>
    <xdr:to>
      <xdr:col>6</xdr:col>
      <xdr:colOff>38100</xdr:colOff>
      <xdr:row>37</xdr:row>
      <xdr:rowOff>105428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4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96555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4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45917</xdr:rowOff>
    </xdr:from>
    <xdr:to>
      <xdr:col>24</xdr:col>
      <xdr:colOff>63500</xdr:colOff>
      <xdr:row>57</xdr:row>
      <xdr:rowOff>28401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647117"/>
          <a:ext cx="838200" cy="15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128122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38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107868</xdr:rowOff>
    </xdr:from>
    <xdr:to>
      <xdr:col>19</xdr:col>
      <xdr:colOff>177800</xdr:colOff>
      <xdr:row>57</xdr:row>
      <xdr:rowOff>28401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709068"/>
          <a:ext cx="889000" cy="9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123417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38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107868</xdr:rowOff>
    </xdr:from>
    <xdr:to>
      <xdr:col>15</xdr:col>
      <xdr:colOff>50800</xdr:colOff>
      <xdr:row>57</xdr:row>
      <xdr:rowOff>39859</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709068"/>
          <a:ext cx="889000" cy="10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145848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23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39859</xdr:rowOff>
    </xdr:from>
    <xdr:to>
      <xdr:col>10</xdr:col>
      <xdr:colOff>114300</xdr:colOff>
      <xdr:row>57</xdr:row>
      <xdr:rowOff>168675</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812509"/>
          <a:ext cx="889000" cy="12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96499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3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129017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5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166567</xdr:rowOff>
    </xdr:from>
    <xdr:to>
      <xdr:col>24</xdr:col>
      <xdr:colOff>114300</xdr:colOff>
      <xdr:row>56</xdr:row>
      <xdr:rowOff>96717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59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144994</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57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149051</xdr:rowOff>
    </xdr:from>
    <xdr:to>
      <xdr:col>20</xdr:col>
      <xdr:colOff>38100</xdr:colOff>
      <xdr:row>57</xdr:row>
      <xdr:rowOff>79201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75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70328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84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57068</xdr:rowOff>
    </xdr:from>
    <xdr:to>
      <xdr:col>15</xdr:col>
      <xdr:colOff>101600</xdr:colOff>
      <xdr:row>56</xdr:row>
      <xdr:rowOff>158668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65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149795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75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160509</xdr:rowOff>
    </xdr:from>
    <xdr:to>
      <xdr:col>10</xdr:col>
      <xdr:colOff>165100</xdr:colOff>
      <xdr:row>57</xdr:row>
      <xdr:rowOff>90659</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76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81786</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85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117875</xdr:rowOff>
    </xdr:from>
    <xdr:to>
      <xdr:col>6</xdr:col>
      <xdr:colOff>38100</xdr:colOff>
      <xdr:row>58</xdr:row>
      <xdr:rowOff>48025</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89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39152</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9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87990</xdr:rowOff>
    </xdr:from>
    <xdr:to>
      <xdr:col>24</xdr:col>
      <xdr:colOff>63500</xdr:colOff>
      <xdr:row>77</xdr:row>
      <xdr:rowOff>23022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118190"/>
          <a:ext cx="838200" cy="10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96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23022</xdr:rowOff>
    </xdr:from>
    <xdr:to>
      <xdr:col>19</xdr:col>
      <xdr:colOff>177800</xdr:colOff>
      <xdr:row>77</xdr:row>
      <xdr:rowOff>27046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224672"/>
          <a:ext cx="889000" cy="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131472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3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113731</xdr:rowOff>
    </xdr:from>
    <xdr:to>
      <xdr:col>15</xdr:col>
      <xdr:colOff>50800</xdr:colOff>
      <xdr:row>77</xdr:row>
      <xdr:rowOff>27046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143931"/>
          <a:ext cx="889000" cy="8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127632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32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60010</xdr:rowOff>
    </xdr:from>
    <xdr:to>
      <xdr:col>10</xdr:col>
      <xdr:colOff>114300</xdr:colOff>
      <xdr:row>76</xdr:row>
      <xdr:rowOff>113731</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090210"/>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120820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32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128638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33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37190</xdr:rowOff>
    </xdr:from>
    <xdr:to>
      <xdr:col>24</xdr:col>
      <xdr:colOff>114300</xdr:colOff>
      <xdr:row>76</xdr:row>
      <xdr:rowOff>138790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06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60068</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918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143672</xdr:rowOff>
    </xdr:from>
    <xdr:to>
      <xdr:col>20</xdr:col>
      <xdr:colOff>38100</xdr:colOff>
      <xdr:row>77</xdr:row>
      <xdr:rowOff>73822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17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90350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949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147696</xdr:rowOff>
    </xdr:from>
    <xdr:to>
      <xdr:col>15</xdr:col>
      <xdr:colOff>101600</xdr:colOff>
      <xdr:row>77</xdr:row>
      <xdr:rowOff>77846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1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94373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95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62931</xdr:rowOff>
    </xdr:from>
    <xdr:to>
      <xdr:col>10</xdr:col>
      <xdr:colOff>165100</xdr:colOff>
      <xdr:row>76</xdr:row>
      <xdr:rowOff>164531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09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9608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8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9210</xdr:rowOff>
    </xdr:from>
    <xdr:to>
      <xdr:col>6</xdr:col>
      <xdr:colOff>38100</xdr:colOff>
      <xdr:row>76</xdr:row>
      <xdr:rowOff>110810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03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127337</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281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165793</xdr:rowOff>
    </xdr:from>
    <xdr:to>
      <xdr:col>24</xdr:col>
      <xdr:colOff>63500</xdr:colOff>
      <xdr:row>98</xdr:row>
      <xdr:rowOff>78217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796443"/>
          <a:ext cx="838200" cy="8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122531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38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78217</xdr:rowOff>
    </xdr:from>
    <xdr:to>
      <xdr:col>19</xdr:col>
      <xdr:colOff>177800</xdr:colOff>
      <xdr:row>98</xdr:row>
      <xdr:rowOff>126789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880317"/>
          <a:ext cx="889000" cy="4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123457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2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27936</xdr:rowOff>
    </xdr:from>
    <xdr:to>
      <xdr:col>15</xdr:col>
      <xdr:colOff>50800</xdr:colOff>
      <xdr:row>98</xdr:row>
      <xdr:rowOff>126789</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830036"/>
          <a:ext cx="889000" cy="9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37482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27936</xdr:rowOff>
    </xdr:from>
    <xdr:to>
      <xdr:col>10</xdr:col>
      <xdr:colOff>114300</xdr:colOff>
      <xdr:row>99</xdr:row>
      <xdr:rowOff>125723</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830036"/>
          <a:ext cx="889000" cy="26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100227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32616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114993</xdr:rowOff>
    </xdr:from>
    <xdr:to>
      <xdr:col>24</xdr:col>
      <xdr:colOff>114300</xdr:colOff>
      <xdr:row>98</xdr:row>
      <xdr:rowOff>45143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74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93420</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72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27417</xdr:rowOff>
    </xdr:from>
    <xdr:to>
      <xdr:col>20</xdr:col>
      <xdr:colOff>38100</xdr:colOff>
      <xdr:row>98</xdr:row>
      <xdr:rowOff>129017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82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120144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922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75989</xdr:rowOff>
    </xdr:from>
    <xdr:to>
      <xdr:col>15</xdr:col>
      <xdr:colOff>101600</xdr:colOff>
      <xdr:row>99</xdr:row>
      <xdr:rowOff>6139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87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168716</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97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148586</xdr:rowOff>
    </xdr:from>
    <xdr:to>
      <xdr:col>10</xdr:col>
      <xdr:colOff>165100</xdr:colOff>
      <xdr:row>98</xdr:row>
      <xdr:rowOff>78736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7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69863</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871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74923</xdr:rowOff>
    </xdr:from>
    <xdr:to>
      <xdr:col>6</xdr:col>
      <xdr:colOff>38100</xdr:colOff>
      <xdr:row>100</xdr:row>
      <xdr:rowOff>5073</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704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167650</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714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114619</xdr:rowOff>
    </xdr:from>
    <xdr:to>
      <xdr:col>55</xdr:col>
      <xdr:colOff>0</xdr:colOff>
      <xdr:row>36</xdr:row>
      <xdr:rowOff>132221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9639300" y="6286819"/>
          <a:ext cx="8382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317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132221</xdr:rowOff>
    </xdr:from>
    <xdr:to>
      <xdr:col>50</xdr:col>
      <xdr:colOff>114300</xdr:colOff>
      <xdr:row>36</xdr:row>
      <xdr:rowOff>136118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8750300" y="6304421"/>
          <a:ext cx="889000" cy="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59772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40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136118</xdr:rowOff>
    </xdr:from>
    <xdr:to>
      <xdr:col>45</xdr:col>
      <xdr:colOff>177800</xdr:colOff>
      <xdr:row>36</xdr:row>
      <xdr:rowOff>165347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308318"/>
          <a:ext cx="889000" cy="2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19963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70576</xdr:rowOff>
    </xdr:from>
    <xdr:to>
      <xdr:col>41</xdr:col>
      <xdr:colOff>50800</xdr:colOff>
      <xdr:row>36</xdr:row>
      <xdr:rowOff>165347</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214076"/>
          <a:ext cx="889000" cy="112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59130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2339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63819</xdr:rowOff>
    </xdr:from>
    <xdr:to>
      <xdr:col>55</xdr:col>
      <xdr:colOff>50800</xdr:colOff>
      <xdr:row>36</xdr:row>
      <xdr:rowOff>165419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23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86696</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08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81421</xdr:rowOff>
    </xdr:from>
    <xdr:to>
      <xdr:col>50</xdr:col>
      <xdr:colOff>165100</xdr:colOff>
      <xdr:row>37</xdr:row>
      <xdr:rowOff>11571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25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28098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02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85318</xdr:rowOff>
    </xdr:from>
    <xdr:to>
      <xdr:col>46</xdr:col>
      <xdr:colOff>38100</xdr:colOff>
      <xdr:row>37</xdr:row>
      <xdr:rowOff>15468</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25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31995</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03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114547</xdr:rowOff>
    </xdr:from>
    <xdr:to>
      <xdr:col>41</xdr:col>
      <xdr:colOff>101600</xdr:colOff>
      <xdr:row>37</xdr:row>
      <xdr:rowOff>44697</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28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61224</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06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19776</xdr:rowOff>
    </xdr:from>
    <xdr:to>
      <xdr:col>36</xdr:col>
      <xdr:colOff>165100</xdr:colOff>
      <xdr:row>30</xdr:row>
      <xdr:rowOff>121376</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16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137903</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493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63138</xdr:rowOff>
    </xdr:from>
    <xdr:to>
      <xdr:col>55</xdr:col>
      <xdr:colOff>0</xdr:colOff>
      <xdr:row>57</xdr:row>
      <xdr:rowOff>6941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664338"/>
          <a:ext cx="838200" cy="11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136847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395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85827</xdr:rowOff>
    </xdr:from>
    <xdr:to>
      <xdr:col>50</xdr:col>
      <xdr:colOff>114300</xdr:colOff>
      <xdr:row>56</xdr:row>
      <xdr:rowOff>63138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344127"/>
          <a:ext cx="889000" cy="32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83312</xdr:rowOff>
    </xdr:from>
    <xdr:to>
      <xdr:col>45</xdr:col>
      <xdr:colOff>177800</xdr:colOff>
      <xdr:row>54</xdr:row>
      <xdr:rowOff>85827</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8998712"/>
          <a:ext cx="889000" cy="34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77881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83312</xdr:rowOff>
    </xdr:from>
    <xdr:to>
      <xdr:col>41</xdr:col>
      <xdr:colOff>50800</xdr:colOff>
      <xdr:row>54</xdr:row>
      <xdr:rowOff>130442</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8998712"/>
          <a:ext cx="889000" cy="39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65327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66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158938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127591</xdr:rowOff>
    </xdr:from>
    <xdr:to>
      <xdr:col>55</xdr:col>
      <xdr:colOff>50800</xdr:colOff>
      <xdr:row>57</xdr:row>
      <xdr:rowOff>57741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72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106018</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70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12338</xdr:rowOff>
    </xdr:from>
    <xdr:to>
      <xdr:col>50</xdr:col>
      <xdr:colOff>165100</xdr:colOff>
      <xdr:row>56</xdr:row>
      <xdr:rowOff>113938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61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105065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70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35027</xdr:rowOff>
    </xdr:from>
    <xdr:to>
      <xdr:col>46</xdr:col>
      <xdr:colOff>38100</xdr:colOff>
      <xdr:row>54</xdr:row>
      <xdr:rowOff>136627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29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153154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06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32512</xdr:rowOff>
    </xdr:from>
    <xdr:to>
      <xdr:col>41</xdr:col>
      <xdr:colOff>101600</xdr:colOff>
      <xdr:row>52</xdr:row>
      <xdr:rowOff>134112</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894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150639</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872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79642</xdr:rowOff>
    </xdr:from>
    <xdr:to>
      <xdr:col>36</xdr:col>
      <xdr:colOff>165100</xdr:colOff>
      <xdr:row>55</xdr:row>
      <xdr:rowOff>9792</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33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26319</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11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74930</xdr:rowOff>
    </xdr:from>
    <xdr:to>
      <xdr:col>55</xdr:col>
      <xdr:colOff>0</xdr:colOff>
      <xdr:row>78</xdr:row>
      <xdr:rowOff>140805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448030"/>
          <a:ext cx="838200" cy="6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64376</xdr:rowOff>
    </xdr:from>
    <xdr:to>
      <xdr:col>50</xdr:col>
      <xdr:colOff>114300</xdr:colOff>
      <xdr:row>78</xdr:row>
      <xdr:rowOff>74930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437476"/>
          <a:ext cx="889000" cy="1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9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12027</xdr:rowOff>
    </xdr:from>
    <xdr:to>
      <xdr:col>45</xdr:col>
      <xdr:colOff>177800</xdr:colOff>
      <xdr:row>78</xdr:row>
      <xdr:rowOff>64376</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385127"/>
          <a:ext cx="889000" cy="5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123203</xdr:rowOff>
    </xdr:from>
    <xdr:to>
      <xdr:col>41</xdr:col>
      <xdr:colOff>50800</xdr:colOff>
      <xdr:row>78</xdr:row>
      <xdr:rowOff>12027</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3324853"/>
          <a:ext cx="889000" cy="6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129989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90005</xdr:rowOff>
    </xdr:from>
    <xdr:to>
      <xdr:col>55</xdr:col>
      <xdr:colOff>50800</xdr:colOff>
      <xdr:row>79</xdr:row>
      <xdr:rowOff>20155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46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4932</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37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24130</xdr:rowOff>
    </xdr:from>
    <xdr:to>
      <xdr:col>50</xdr:col>
      <xdr:colOff>165100</xdr:colOff>
      <xdr:row>78</xdr:row>
      <xdr:rowOff>125730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39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116857</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48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13576</xdr:rowOff>
    </xdr:from>
    <xdr:to>
      <xdr:col>46</xdr:col>
      <xdr:colOff>38100</xdr:colOff>
      <xdr:row>78</xdr:row>
      <xdr:rowOff>115176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3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106303</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47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132677</xdr:rowOff>
    </xdr:from>
    <xdr:to>
      <xdr:col>41</xdr:col>
      <xdr:colOff>101600</xdr:colOff>
      <xdr:row>78</xdr:row>
      <xdr:rowOff>62827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33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53954</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42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72403</xdr:rowOff>
    </xdr:from>
    <xdr:to>
      <xdr:col>36</xdr:col>
      <xdr:colOff>165100</xdr:colOff>
      <xdr:row>78</xdr:row>
      <xdr:rowOff>2553</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27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165130</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36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21513</xdr:rowOff>
    </xdr:from>
    <xdr:to>
      <xdr:col>55</xdr:col>
      <xdr:colOff>0</xdr:colOff>
      <xdr:row>96</xdr:row>
      <xdr:rowOff>65996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480713"/>
          <a:ext cx="838200" cy="4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151358</xdr:rowOff>
    </xdr:from>
    <xdr:to>
      <xdr:col>50</xdr:col>
      <xdr:colOff>114300</xdr:colOff>
      <xdr:row>96</xdr:row>
      <xdr:rowOff>21513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096208"/>
          <a:ext cx="889000" cy="38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41993</xdr:rowOff>
    </xdr:from>
    <xdr:to>
      <xdr:col>45</xdr:col>
      <xdr:colOff>177800</xdr:colOff>
      <xdr:row>93</xdr:row>
      <xdr:rowOff>151358</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5815393"/>
          <a:ext cx="889000" cy="28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97178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41993</xdr:rowOff>
    </xdr:from>
    <xdr:to>
      <xdr:col>41</xdr:col>
      <xdr:colOff>50800</xdr:colOff>
      <xdr:row>94</xdr:row>
      <xdr:rowOff>102152</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5815393"/>
          <a:ext cx="889000" cy="40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111562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74985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15196</xdr:rowOff>
    </xdr:from>
    <xdr:to>
      <xdr:col>55</xdr:col>
      <xdr:colOff>50800</xdr:colOff>
      <xdr:row>96</xdr:row>
      <xdr:rowOff>116796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4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165073</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45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142163</xdr:rowOff>
    </xdr:from>
    <xdr:to>
      <xdr:col>50</xdr:col>
      <xdr:colOff>165100</xdr:colOff>
      <xdr:row>96</xdr:row>
      <xdr:rowOff>72313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42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63440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52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100558</xdr:rowOff>
    </xdr:from>
    <xdr:to>
      <xdr:col>46</xdr:col>
      <xdr:colOff>38100</xdr:colOff>
      <xdr:row>94</xdr:row>
      <xdr:rowOff>30708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0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47235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582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162643</xdr:rowOff>
    </xdr:from>
    <xdr:to>
      <xdr:col>41</xdr:col>
      <xdr:colOff>101600</xdr:colOff>
      <xdr:row>92</xdr:row>
      <xdr:rowOff>92793</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576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109320</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553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51352</xdr:rowOff>
    </xdr:from>
    <xdr:to>
      <xdr:col>36</xdr:col>
      <xdr:colOff>165100</xdr:colOff>
      <xdr:row>94</xdr:row>
      <xdr:rowOff>152952</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16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169479</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594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138394</xdr:rowOff>
    </xdr:from>
    <xdr:to>
      <xdr:col>85</xdr:col>
      <xdr:colOff>127000</xdr:colOff>
      <xdr:row>37</xdr:row>
      <xdr:rowOff>164737</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5481300" y="6139144"/>
          <a:ext cx="838200" cy="36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83438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598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164737</xdr:rowOff>
    </xdr:from>
    <xdr:to>
      <xdr:col>81</xdr:col>
      <xdr:colOff>50800</xdr:colOff>
      <xdr:row>39</xdr:row>
      <xdr:rowOff>63391</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4592300" y="6508387"/>
          <a:ext cx="889000" cy="24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20410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70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63391</xdr:rowOff>
    </xdr:from>
    <xdr:to>
      <xdr:col>76</xdr:col>
      <xdr:colOff>114300</xdr:colOff>
      <xdr:row>39</xdr:row>
      <xdr:rowOff>77216</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749941"/>
          <a:ext cx="889000" cy="1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68507</xdr:rowOff>
    </xdr:from>
    <xdr:to>
      <xdr:col>71</xdr:col>
      <xdr:colOff>177800</xdr:colOff>
      <xdr:row>39</xdr:row>
      <xdr:rowOff>77216</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55057"/>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87594</xdr:rowOff>
    </xdr:from>
    <xdr:to>
      <xdr:col>85</xdr:col>
      <xdr:colOff>177800</xdr:colOff>
      <xdr:row>36</xdr:row>
      <xdr:rowOff>17744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08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110471</xdr:rowOff>
    </xdr:from>
    <xdr:ext cx="469744"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5939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113937</xdr:rowOff>
    </xdr:from>
    <xdr:to>
      <xdr:col>81</xdr:col>
      <xdr:colOff>101600</xdr:colOff>
      <xdr:row>38</xdr:row>
      <xdr:rowOff>44087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45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60614</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46428" y="623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12591</xdr:rowOff>
    </xdr:from>
    <xdr:to>
      <xdr:col>76</xdr:col>
      <xdr:colOff>165100</xdr:colOff>
      <xdr:row>39</xdr:row>
      <xdr:rowOff>114191</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69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105318</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03017" y="6791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26416</xdr:rowOff>
    </xdr:from>
    <xdr:to>
      <xdr:col>72</xdr:col>
      <xdr:colOff>38100</xdr:colOff>
      <xdr:row>39</xdr:row>
      <xdr:rowOff>128016</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1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119143</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14017" y="6805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17707</xdr:rowOff>
    </xdr:from>
    <xdr:to>
      <xdr:col>67</xdr:col>
      <xdr:colOff>101600</xdr:colOff>
      <xdr:row>39</xdr:row>
      <xdr:rowOff>119307</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0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110434</xdr:rowOff>
    </xdr:from>
    <xdr:ext cx="378565"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25017" y="6796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169052</xdr:rowOff>
    </xdr:from>
    <xdr:to>
      <xdr:col>85</xdr:col>
      <xdr:colOff>127000</xdr:colOff>
      <xdr:row>74</xdr:row>
      <xdr:rowOff>28966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684902"/>
          <a:ext cx="838200" cy="3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16623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304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28966</xdr:rowOff>
    </xdr:from>
    <xdr:to>
      <xdr:col>81</xdr:col>
      <xdr:colOff>50800</xdr:colOff>
      <xdr:row>74</xdr:row>
      <xdr:rowOff>48489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716266"/>
          <a:ext cx="889000" cy="1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124386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5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48489</xdr:rowOff>
    </xdr:from>
    <xdr:to>
      <xdr:col>76</xdr:col>
      <xdr:colOff>114300</xdr:colOff>
      <xdr:row>74</xdr:row>
      <xdr:rowOff>80584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735789"/>
          <a:ext cx="889000" cy="3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122077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1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80584</xdr:rowOff>
    </xdr:from>
    <xdr:to>
      <xdr:col>71</xdr:col>
      <xdr:colOff>177800</xdr:colOff>
      <xdr:row>74</xdr:row>
      <xdr:rowOff>98964</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767884"/>
          <a:ext cx="889000" cy="1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125528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5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142056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7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118252</xdr:rowOff>
    </xdr:from>
    <xdr:to>
      <xdr:col>85</xdr:col>
      <xdr:colOff>177800</xdr:colOff>
      <xdr:row>74</xdr:row>
      <xdr:rowOff>48402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63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141129</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48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149616</xdr:rowOff>
    </xdr:from>
    <xdr:to>
      <xdr:col>81</xdr:col>
      <xdr:colOff>101600</xdr:colOff>
      <xdr:row>74</xdr:row>
      <xdr:rowOff>79766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66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96293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44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169139</xdr:rowOff>
    </xdr:from>
    <xdr:to>
      <xdr:col>76</xdr:col>
      <xdr:colOff>165100</xdr:colOff>
      <xdr:row>74</xdr:row>
      <xdr:rowOff>99289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68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115816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46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29784</xdr:rowOff>
    </xdr:from>
    <xdr:to>
      <xdr:col>72</xdr:col>
      <xdr:colOff>38100</xdr:colOff>
      <xdr:row>74</xdr:row>
      <xdr:rowOff>131384</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71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147911</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49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48164</xdr:rowOff>
    </xdr:from>
    <xdr:to>
      <xdr:col>67</xdr:col>
      <xdr:colOff>101600</xdr:colOff>
      <xdr:row>74</xdr:row>
      <xdr:rowOff>149764</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73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166291</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51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70072</xdr:rowOff>
    </xdr:from>
    <xdr:to>
      <xdr:col>85</xdr:col>
      <xdr:colOff>127000</xdr:colOff>
      <xdr:row>98</xdr:row>
      <xdr:rowOff>72073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872172"/>
          <a:ext cx="838200" cy="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691</xdr:rowOff>
    </xdr:from>
    <xdr:to>
      <xdr:col>81</xdr:col>
      <xdr:colOff>50800</xdr:colOff>
      <xdr:row>98</xdr:row>
      <xdr:rowOff>70072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802791"/>
          <a:ext cx="889000" cy="6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691</xdr:rowOff>
    </xdr:from>
    <xdr:to>
      <xdr:col>76</xdr:col>
      <xdr:colOff>114300</xdr:colOff>
      <xdr:row>98</xdr:row>
      <xdr:rowOff>38125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802791"/>
          <a:ext cx="889000" cy="3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38125</xdr:rowOff>
    </xdr:from>
    <xdr:to>
      <xdr:col>71</xdr:col>
      <xdr:colOff>177800</xdr:colOff>
      <xdr:row>98</xdr:row>
      <xdr:rowOff>51822</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840225"/>
          <a:ext cx="889000" cy="1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41197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113180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1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21273</xdr:rowOff>
    </xdr:from>
    <xdr:to>
      <xdr:col>85</xdr:col>
      <xdr:colOff>177800</xdr:colOff>
      <xdr:row>98</xdr:row>
      <xdr:rowOff>122873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82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107650</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738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19272</xdr:rowOff>
    </xdr:from>
    <xdr:to>
      <xdr:col>81</xdr:col>
      <xdr:colOff>101600</xdr:colOff>
      <xdr:row>98</xdr:row>
      <xdr:rowOff>120872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82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111999</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91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121341</xdr:rowOff>
    </xdr:from>
    <xdr:to>
      <xdr:col>76</xdr:col>
      <xdr:colOff>165100</xdr:colOff>
      <xdr:row>98</xdr:row>
      <xdr:rowOff>51491</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75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42618</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84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158775</xdr:rowOff>
    </xdr:from>
    <xdr:to>
      <xdr:col>72</xdr:col>
      <xdr:colOff>38100</xdr:colOff>
      <xdr:row>98</xdr:row>
      <xdr:rowOff>88925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78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80052</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6882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1022</xdr:rowOff>
    </xdr:from>
    <xdr:to>
      <xdr:col>67</xdr:col>
      <xdr:colOff>101600</xdr:colOff>
      <xdr:row>98</xdr:row>
      <xdr:rowOff>102622</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0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119149</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57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161646</xdr:rowOff>
    </xdr:from>
    <xdr:to>
      <xdr:col>116</xdr:col>
      <xdr:colOff>63500</xdr:colOff>
      <xdr:row>32</xdr:row>
      <xdr:rowOff>9398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5476596"/>
          <a:ext cx="8382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7434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179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156616</xdr:rowOff>
    </xdr:from>
    <xdr:to>
      <xdr:col>111</xdr:col>
      <xdr:colOff>177800</xdr:colOff>
      <xdr:row>32</xdr:row>
      <xdr:rowOff>9398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5471566"/>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97731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26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156616</xdr:rowOff>
    </xdr:from>
    <xdr:to>
      <xdr:col>107</xdr:col>
      <xdr:colOff>50800</xdr:colOff>
      <xdr:row>32</xdr:row>
      <xdr:rowOff>46431</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5471566"/>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82186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5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46431</xdr:rowOff>
    </xdr:from>
    <xdr:to>
      <xdr:col>102</xdr:col>
      <xdr:colOff>114300</xdr:colOff>
      <xdr:row>32</xdr:row>
      <xdr:rowOff>71120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5532831"/>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85158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5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85844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5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110846</xdr:rowOff>
    </xdr:from>
    <xdr:to>
      <xdr:col>116</xdr:col>
      <xdr:colOff>114300</xdr:colOff>
      <xdr:row>32</xdr:row>
      <xdr:rowOff>40996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542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133723</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527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130048</xdr:rowOff>
    </xdr:from>
    <xdr:to>
      <xdr:col>112</xdr:col>
      <xdr:colOff>38100</xdr:colOff>
      <xdr:row>32</xdr:row>
      <xdr:rowOff>60198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544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76725</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522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105816</xdr:rowOff>
    </xdr:from>
    <xdr:to>
      <xdr:col>107</xdr:col>
      <xdr:colOff>101600</xdr:colOff>
      <xdr:row>32</xdr:row>
      <xdr:rowOff>35966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542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52493</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5195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167081</xdr:rowOff>
    </xdr:from>
    <xdr:to>
      <xdr:col>102</xdr:col>
      <xdr:colOff>165100</xdr:colOff>
      <xdr:row>32</xdr:row>
      <xdr:rowOff>97231</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548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113758</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525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20320</xdr:rowOff>
    </xdr:from>
    <xdr:to>
      <xdr:col>98</xdr:col>
      <xdr:colOff>38100</xdr:colOff>
      <xdr:row>32</xdr:row>
      <xdr:rowOff>121920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138447</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528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161093</xdr:rowOff>
    </xdr:from>
    <xdr:to>
      <xdr:col>116</xdr:col>
      <xdr:colOff>63500</xdr:colOff>
      <xdr:row>58</xdr:row>
      <xdr:rowOff>163988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10105193"/>
          <a:ext cx="8382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163988</xdr:rowOff>
    </xdr:from>
    <xdr:to>
      <xdr:col>111</xdr:col>
      <xdr:colOff>177800</xdr:colOff>
      <xdr:row>58</xdr:row>
      <xdr:rowOff>166103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10108088"/>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145777</xdr:rowOff>
    </xdr:from>
    <xdr:to>
      <xdr:col>107</xdr:col>
      <xdr:colOff>50800</xdr:colOff>
      <xdr:row>58</xdr:row>
      <xdr:rowOff>166103</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089877"/>
          <a:ext cx="889000" cy="2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145777</xdr:rowOff>
    </xdr:from>
    <xdr:to>
      <xdr:col>102</xdr:col>
      <xdr:colOff>114300</xdr:colOff>
      <xdr:row>58</xdr:row>
      <xdr:rowOff>161589</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10089877"/>
          <a:ext cx="88900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110293</xdr:rowOff>
    </xdr:from>
    <xdr:to>
      <xdr:col>116</xdr:col>
      <xdr:colOff>114300</xdr:colOff>
      <xdr:row>59</xdr:row>
      <xdr:rowOff>40443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05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25220</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969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113188</xdr:rowOff>
    </xdr:from>
    <xdr:to>
      <xdr:col>112</xdr:col>
      <xdr:colOff>38100</xdr:colOff>
      <xdr:row>59</xdr:row>
      <xdr:rowOff>43338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05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34465</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1015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115303</xdr:rowOff>
    </xdr:from>
    <xdr:to>
      <xdr:col>107</xdr:col>
      <xdr:colOff>101600</xdr:colOff>
      <xdr:row>59</xdr:row>
      <xdr:rowOff>45453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05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36580</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1015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94977</xdr:rowOff>
    </xdr:from>
    <xdr:to>
      <xdr:col>102</xdr:col>
      <xdr:colOff>165100</xdr:colOff>
      <xdr:row>59</xdr:row>
      <xdr:rowOff>25127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03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16254</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0131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110789</xdr:rowOff>
    </xdr:from>
    <xdr:to>
      <xdr:col>98</xdr:col>
      <xdr:colOff>38100</xdr:colOff>
      <xdr:row>59</xdr:row>
      <xdr:rowOff>40939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05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32066</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14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49022</xdr:rowOff>
    </xdr:from>
    <xdr:to>
      <xdr:col>116</xdr:col>
      <xdr:colOff>63500</xdr:colOff>
      <xdr:row>74</xdr:row>
      <xdr:rowOff>77101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736322"/>
          <a:ext cx="838200" cy="2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64126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751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77101</xdr:rowOff>
    </xdr:from>
    <xdr:to>
      <xdr:col>111</xdr:col>
      <xdr:colOff>177800</xdr:colOff>
      <xdr:row>74</xdr:row>
      <xdr:rowOff>93218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764401"/>
          <a:ext cx="889000" cy="1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47706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0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93218</xdr:rowOff>
    </xdr:from>
    <xdr:to>
      <xdr:col>107</xdr:col>
      <xdr:colOff>50800</xdr:colOff>
      <xdr:row>74</xdr:row>
      <xdr:rowOff>157150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780518"/>
          <a:ext cx="889000" cy="6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107332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157150</xdr:rowOff>
    </xdr:from>
    <xdr:to>
      <xdr:col>102</xdr:col>
      <xdr:colOff>114300</xdr:colOff>
      <xdr:row>75</xdr:row>
      <xdr:rowOff>7112</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844450"/>
          <a:ext cx="889000" cy="2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139870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156557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169672</xdr:rowOff>
    </xdr:from>
    <xdr:to>
      <xdr:col>116</xdr:col>
      <xdr:colOff>114300</xdr:colOff>
      <xdr:row>74</xdr:row>
      <xdr:rowOff>99822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68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21099</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53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26301</xdr:rowOff>
    </xdr:from>
    <xdr:to>
      <xdr:col>112</xdr:col>
      <xdr:colOff>38100</xdr:colOff>
      <xdr:row>74</xdr:row>
      <xdr:rowOff>127901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71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144428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48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42418</xdr:rowOff>
    </xdr:from>
    <xdr:to>
      <xdr:col>107</xdr:col>
      <xdr:colOff>101600</xdr:colOff>
      <xdr:row>74</xdr:row>
      <xdr:rowOff>144018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72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160545</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50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106350</xdr:rowOff>
    </xdr:from>
    <xdr:to>
      <xdr:col>102</xdr:col>
      <xdr:colOff>165100</xdr:colOff>
      <xdr:row>75</xdr:row>
      <xdr:rowOff>36500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79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53027</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56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127762</xdr:rowOff>
    </xdr:from>
    <xdr:to>
      <xdr:col>98</xdr:col>
      <xdr:colOff>38100</xdr:colOff>
      <xdr:row>75</xdr:row>
      <xdr:rowOff>57912</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81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74439</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59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・人件費については、給与改定に伴う職員給の増や定年退職者の増に伴う退職手当の増、会計年度任用職員への勤勉手当支給などにより、前年度を上回っている。</a:t>
          </a:r>
        </a:p>
        <a:p>
          <a:r>
            <a:rPr kumimoji="1" lang="ja-JP" altLang="en-US" sz="1300">
              <a:latin typeface="ＭＳ Ｐゴシック" panose="020B0600070205080204" pitchFamily="50" charset="-128"/>
              <a:ea typeface="ＭＳ Ｐゴシック" panose="020B0600070205080204" pitchFamily="50" charset="-128"/>
            </a:rPr>
            <a:t>・物件費については、北陸自動車道を跨ぐ鷹の橋の撤去工事に係る委託料の増や、ヒトパピローマウイルス感染症の接種回数の増などにより、前年度を上回っている。</a:t>
          </a:r>
        </a:p>
        <a:p>
          <a:r>
            <a:rPr kumimoji="1" lang="ja-JP" altLang="en-US" sz="1300">
              <a:latin typeface="ＭＳ Ｐゴシック" panose="020B0600070205080204" pitchFamily="50" charset="-128"/>
              <a:ea typeface="ＭＳ Ｐゴシック" panose="020B0600070205080204" pitchFamily="50" charset="-128"/>
            </a:rPr>
            <a:t>・扶助費については、物価高騰支援給付金の支給や、公定価格の改定に伴う市立保育所等管理運営費の増などにより、前年度を上回っている。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・普通建設事業費については、中央通り</a:t>
          </a:r>
          <a:r>
            <a:rPr kumimoji="1" lang="en-US" altLang="ja-JP" sz="1300">
              <a:latin typeface="ＭＳ Ｐゴシック" panose="020B0600070205080204" pitchFamily="50" charset="-128"/>
              <a:ea typeface="ＭＳ Ｐゴシック" panose="020B0600070205080204" pitchFamily="50" charset="-128"/>
            </a:rPr>
            <a:t>D</a:t>
          </a:r>
          <a:r>
            <a:rPr kumimoji="1" lang="ja-JP" altLang="en-US" sz="1300">
              <a:latin typeface="ＭＳ Ｐゴシック" panose="020B0600070205080204" pitchFamily="50" charset="-128"/>
              <a:ea typeface="ＭＳ Ｐゴシック" panose="020B0600070205080204" pitchFamily="50" charset="-128"/>
            </a:rPr>
            <a:t>北地区市街地再開発事業の進捗に伴うまちなか再生推進事業費の減や堀川小学校・西部中学校改築工事の進捗に伴う校舎改築事業費の減などにより、前年度を下回っている。</a:t>
          </a:r>
        </a:p>
        <a:p>
          <a:r>
            <a:rPr kumimoji="1" lang="ja-JP" altLang="en-US" sz="1300">
              <a:latin typeface="ＭＳ Ｐゴシック" panose="020B0600070205080204" pitchFamily="50" charset="-128"/>
              <a:ea typeface="ＭＳ Ｐゴシック" panose="020B0600070205080204" pitchFamily="50" charset="-128"/>
            </a:rPr>
            <a:t>・災害復旧事業費については、大雨災害や能登半島地震災害への復旧対応により、前年度を上回っている。</a:t>
          </a:r>
        </a:p>
        <a:p>
          <a:r>
            <a:rPr kumimoji="1" lang="ja-JP" altLang="en-US" sz="1300">
              <a:latin typeface="ＭＳ Ｐゴシック" panose="020B0600070205080204" pitchFamily="50" charset="-128"/>
              <a:ea typeface="ＭＳ Ｐゴシック" panose="020B0600070205080204" pitchFamily="50" charset="-128"/>
            </a:rPr>
            <a:t>・公債費については、繰上償還を行ったことにより、前年度を上回っている。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富山県富山市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403,757
394,441
1,241.70
190,285,882
186,128,611
3,471,137
106,789,745
212,912,962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139700</xdr:rowOff>
    </xdr:from>
    <xdr:to>
      <xdr:col>24</xdr:col>
      <xdr:colOff>63500</xdr:colOff>
      <xdr:row>35</xdr:row>
      <xdr:rowOff>148844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4045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9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148844</xdr:rowOff>
    </xdr:from>
    <xdr:to>
      <xdr:col>19</xdr:col>
      <xdr:colOff>177800</xdr:colOff>
      <xdr:row>35</xdr:row>
      <xdr:rowOff>151892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4959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146067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151892</xdr:rowOff>
    </xdr:from>
    <xdr:to>
      <xdr:col>15</xdr:col>
      <xdr:colOff>50800</xdr:colOff>
      <xdr:row>36</xdr:row>
      <xdr:rowOff>7874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5264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254</xdr:rowOff>
    </xdr:from>
    <xdr:to>
      <xdr:col>10</xdr:col>
      <xdr:colOff>114300</xdr:colOff>
      <xdr:row>36</xdr:row>
      <xdr:rowOff>7874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7245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88900</xdr:rowOff>
    </xdr:from>
    <xdr:to>
      <xdr:col>24</xdr:col>
      <xdr:colOff>114300</xdr:colOff>
      <xdr:row>36</xdr:row>
      <xdr:rowOff>19050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67327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6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98044</xdr:rowOff>
    </xdr:from>
    <xdr:to>
      <xdr:col>20</xdr:col>
      <xdr:colOff>38100</xdr:colOff>
      <xdr:row>36</xdr:row>
      <xdr:rowOff>28194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9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19321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9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101092</xdr:rowOff>
    </xdr:from>
    <xdr:to>
      <xdr:col>15</xdr:col>
      <xdr:colOff>101600</xdr:colOff>
      <xdr:row>36</xdr:row>
      <xdr:rowOff>31242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0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22369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9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128524</xdr:rowOff>
    </xdr:from>
    <xdr:to>
      <xdr:col>10</xdr:col>
      <xdr:colOff>165100</xdr:colOff>
      <xdr:row>36</xdr:row>
      <xdr:rowOff>58674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2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49801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120904</xdr:rowOff>
    </xdr:from>
    <xdr:to>
      <xdr:col>6</xdr:col>
      <xdr:colOff>38100</xdr:colOff>
      <xdr:row>36</xdr:row>
      <xdr:rowOff>51054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2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42181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1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151892</xdr:rowOff>
    </xdr:from>
    <xdr:to>
      <xdr:col>24</xdr:col>
      <xdr:colOff>63500</xdr:colOff>
      <xdr:row>58</xdr:row>
      <xdr:rowOff>9131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24542"/>
          <a:ext cx="838200" cy="2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85158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7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123139</xdr:rowOff>
    </xdr:from>
    <xdr:to>
      <xdr:col>19</xdr:col>
      <xdr:colOff>177800</xdr:colOff>
      <xdr:row>58</xdr:row>
      <xdr:rowOff>9131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724339"/>
          <a:ext cx="889000" cy="22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89819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123139</xdr:rowOff>
    </xdr:from>
    <xdr:to>
      <xdr:col>15</xdr:col>
      <xdr:colOff>50800</xdr:colOff>
      <xdr:row>57</xdr:row>
      <xdr:rowOff>171438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724339"/>
          <a:ext cx="889000" cy="21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67149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33655</xdr:rowOff>
    </xdr:from>
    <xdr:to>
      <xdr:col>10</xdr:col>
      <xdr:colOff>114300</xdr:colOff>
      <xdr:row>57</xdr:row>
      <xdr:rowOff>171438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777605"/>
          <a:ext cx="889000" cy="116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68063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71200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101092</xdr:rowOff>
    </xdr:from>
    <xdr:to>
      <xdr:col>24</xdr:col>
      <xdr:colOff>114300</xdr:colOff>
      <xdr:row>58</xdr:row>
      <xdr:rowOff>31242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7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123969</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2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129781</xdr:rowOff>
    </xdr:from>
    <xdr:to>
      <xdr:col>20</xdr:col>
      <xdr:colOff>38100</xdr:colOff>
      <xdr:row>58</xdr:row>
      <xdr:rowOff>59931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0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76458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6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72339</xdr:rowOff>
    </xdr:from>
    <xdr:to>
      <xdr:col>15</xdr:col>
      <xdr:colOff>101600</xdr:colOff>
      <xdr:row>57</xdr:row>
      <xdr:rowOff>2489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67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19016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44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120638</xdr:rowOff>
    </xdr:from>
    <xdr:to>
      <xdr:col>10</xdr:col>
      <xdr:colOff>165100</xdr:colOff>
      <xdr:row>58</xdr:row>
      <xdr:rowOff>50788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9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67315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66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154305</xdr:rowOff>
    </xdr:from>
    <xdr:to>
      <xdr:col>6</xdr:col>
      <xdr:colOff>38100</xdr:colOff>
      <xdr:row>51</xdr:row>
      <xdr:rowOff>84455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72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75582</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81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10061</xdr:rowOff>
    </xdr:from>
    <xdr:to>
      <xdr:col>24</xdr:col>
      <xdr:colOff>63500</xdr:colOff>
      <xdr:row>78</xdr:row>
      <xdr:rowOff>87281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383161"/>
          <a:ext cx="838200" cy="7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49986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0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87281</xdr:rowOff>
    </xdr:from>
    <xdr:to>
      <xdr:col>19</xdr:col>
      <xdr:colOff>177800</xdr:colOff>
      <xdr:row>78</xdr:row>
      <xdr:rowOff>126822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460381"/>
          <a:ext cx="889000" cy="3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45086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0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86382</xdr:rowOff>
    </xdr:from>
    <xdr:to>
      <xdr:col>15</xdr:col>
      <xdr:colOff>50800</xdr:colOff>
      <xdr:row>78</xdr:row>
      <xdr:rowOff>126822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459482"/>
          <a:ext cx="889000" cy="4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121790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8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86382</xdr:rowOff>
    </xdr:from>
    <xdr:to>
      <xdr:col>10</xdr:col>
      <xdr:colOff>114300</xdr:colOff>
      <xdr:row>79</xdr:row>
      <xdr:rowOff>70869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59482"/>
          <a:ext cx="889000" cy="15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70317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2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93916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2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130711</xdr:rowOff>
    </xdr:from>
    <xdr:to>
      <xdr:col>24</xdr:col>
      <xdr:colOff>114300</xdr:colOff>
      <xdr:row>78</xdr:row>
      <xdr:rowOff>60861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33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45638</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247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36481</xdr:rowOff>
    </xdr:from>
    <xdr:to>
      <xdr:col>20</xdr:col>
      <xdr:colOff>38100</xdr:colOff>
      <xdr:row>78</xdr:row>
      <xdr:rowOff>138081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40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129208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50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76022</xdr:rowOff>
    </xdr:from>
    <xdr:to>
      <xdr:col>15</xdr:col>
      <xdr:colOff>101600</xdr:colOff>
      <xdr:row>79</xdr:row>
      <xdr:rowOff>6172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4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168749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541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35582</xdr:rowOff>
    </xdr:from>
    <xdr:to>
      <xdr:col>10</xdr:col>
      <xdr:colOff>165100</xdr:colOff>
      <xdr:row>78</xdr:row>
      <xdr:rowOff>137182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40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128309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50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20069</xdr:rowOff>
    </xdr:from>
    <xdr:to>
      <xdr:col>6</xdr:col>
      <xdr:colOff>38100</xdr:colOff>
      <xdr:row>79</xdr:row>
      <xdr:rowOff>121669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56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112796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65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97935</xdr:rowOff>
    </xdr:from>
    <xdr:to>
      <xdr:col>24</xdr:col>
      <xdr:colOff>63500</xdr:colOff>
      <xdr:row>97</xdr:row>
      <xdr:rowOff>108542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728585"/>
          <a:ext cx="8382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25674</xdr:rowOff>
    </xdr:from>
    <xdr:to>
      <xdr:col>19</xdr:col>
      <xdr:colOff>177800</xdr:colOff>
      <xdr:row>97</xdr:row>
      <xdr:rowOff>108542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656324"/>
          <a:ext cx="889000" cy="8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69383</xdr:rowOff>
    </xdr:from>
    <xdr:to>
      <xdr:col>15</xdr:col>
      <xdr:colOff>50800</xdr:colOff>
      <xdr:row>97</xdr:row>
      <xdr:rowOff>25674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528583"/>
          <a:ext cx="889000" cy="12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69383</xdr:rowOff>
    </xdr:from>
    <xdr:to>
      <xdr:col>10</xdr:col>
      <xdr:colOff>114300</xdr:colOff>
      <xdr:row>98</xdr:row>
      <xdr:rowOff>28623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528583"/>
          <a:ext cx="889000" cy="30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47135</xdr:rowOff>
    </xdr:from>
    <xdr:to>
      <xdr:col>24</xdr:col>
      <xdr:colOff>114300</xdr:colOff>
      <xdr:row>97</xdr:row>
      <xdr:rowOff>148735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7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133512</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9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57742</xdr:rowOff>
    </xdr:from>
    <xdr:to>
      <xdr:col>20</xdr:col>
      <xdr:colOff>38100</xdr:colOff>
      <xdr:row>97</xdr:row>
      <xdr:rowOff>159342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8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150469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146324</xdr:rowOff>
    </xdr:from>
    <xdr:to>
      <xdr:col>15</xdr:col>
      <xdr:colOff>101600</xdr:colOff>
      <xdr:row>97</xdr:row>
      <xdr:rowOff>76474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0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67601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69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18583</xdr:rowOff>
    </xdr:from>
    <xdr:to>
      <xdr:col>10</xdr:col>
      <xdr:colOff>165100</xdr:colOff>
      <xdr:row>96</xdr:row>
      <xdr:rowOff>120183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47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111310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57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149273</xdr:rowOff>
    </xdr:from>
    <xdr:to>
      <xdr:col>6</xdr:col>
      <xdr:colOff>38100</xdr:colOff>
      <xdr:row>98</xdr:row>
      <xdr:rowOff>79423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7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70550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7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140157</xdr:rowOff>
    </xdr:from>
    <xdr:to>
      <xdr:col>55</xdr:col>
      <xdr:colOff>0</xdr:colOff>
      <xdr:row>34</xdr:row>
      <xdr:rowOff>126898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5798007"/>
          <a:ext cx="838200" cy="15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80129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52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126898</xdr:rowOff>
    </xdr:from>
    <xdr:to>
      <xdr:col>50</xdr:col>
      <xdr:colOff>114300</xdr:colOff>
      <xdr:row>34</xdr:row>
      <xdr:rowOff>130099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5956198"/>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43552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80264</xdr:rowOff>
    </xdr:from>
    <xdr:to>
      <xdr:col>45</xdr:col>
      <xdr:colOff>177800</xdr:colOff>
      <xdr:row>34</xdr:row>
      <xdr:rowOff>130099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5909564"/>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36237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7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80264</xdr:rowOff>
    </xdr:from>
    <xdr:to>
      <xdr:col>41</xdr:col>
      <xdr:colOff>50800</xdr:colOff>
      <xdr:row>34</xdr:row>
      <xdr:rowOff>138328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5909564"/>
          <a:ext cx="889000" cy="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21150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17949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89357</xdr:rowOff>
    </xdr:from>
    <xdr:to>
      <xdr:col>55</xdr:col>
      <xdr:colOff>50800</xdr:colOff>
      <xdr:row>34</xdr:row>
      <xdr:rowOff>19507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57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112234</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559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76098</xdr:rowOff>
    </xdr:from>
    <xdr:to>
      <xdr:col>50</xdr:col>
      <xdr:colOff>165100</xdr:colOff>
      <xdr:row>35</xdr:row>
      <xdr:rowOff>6248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590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22775</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568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79299</xdr:rowOff>
    </xdr:from>
    <xdr:to>
      <xdr:col>46</xdr:col>
      <xdr:colOff>38100</xdr:colOff>
      <xdr:row>35</xdr:row>
      <xdr:rowOff>9449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590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25976</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568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29464</xdr:rowOff>
    </xdr:from>
    <xdr:to>
      <xdr:col>41</xdr:col>
      <xdr:colOff>101600</xdr:colOff>
      <xdr:row>34</xdr:row>
      <xdr:rowOff>131064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585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147591</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633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87528</xdr:rowOff>
    </xdr:from>
    <xdr:to>
      <xdr:col>36</xdr:col>
      <xdr:colOff>165100</xdr:colOff>
      <xdr:row>35</xdr:row>
      <xdr:rowOff>17678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591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34205</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56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57404</xdr:rowOff>
    </xdr:from>
    <xdr:to>
      <xdr:col>55</xdr:col>
      <xdr:colOff>0</xdr:colOff>
      <xdr:row>54</xdr:row>
      <xdr:rowOff>151359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144254"/>
          <a:ext cx="838200" cy="26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71899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73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57404</xdr:rowOff>
    </xdr:from>
    <xdr:to>
      <xdr:col>50</xdr:col>
      <xdr:colOff>114300</xdr:colOff>
      <xdr:row>54</xdr:row>
      <xdr:rowOff>19152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144254"/>
          <a:ext cx="889000" cy="13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168368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76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19152</xdr:rowOff>
    </xdr:from>
    <xdr:to>
      <xdr:col>45</xdr:col>
      <xdr:colOff>177800</xdr:colOff>
      <xdr:row>54</xdr:row>
      <xdr:rowOff>48184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277452"/>
          <a:ext cx="8890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21683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1930</xdr:rowOff>
    </xdr:from>
    <xdr:to>
      <xdr:col>41</xdr:col>
      <xdr:colOff>50800</xdr:colOff>
      <xdr:row>54</xdr:row>
      <xdr:rowOff>48184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260230"/>
          <a:ext cx="889000" cy="4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29227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169359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100559</xdr:rowOff>
    </xdr:from>
    <xdr:to>
      <xdr:col>55</xdr:col>
      <xdr:colOff>50800</xdr:colOff>
      <xdr:row>55</xdr:row>
      <xdr:rowOff>30709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35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123436</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210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6604</xdr:rowOff>
    </xdr:from>
    <xdr:to>
      <xdr:col>50</xdr:col>
      <xdr:colOff>165100</xdr:colOff>
      <xdr:row>53</xdr:row>
      <xdr:rowOff>108204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09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124731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886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139802</xdr:rowOff>
    </xdr:from>
    <xdr:to>
      <xdr:col>46</xdr:col>
      <xdr:colOff>38100</xdr:colOff>
      <xdr:row>54</xdr:row>
      <xdr:rowOff>69952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22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86479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00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168834</xdr:rowOff>
    </xdr:from>
    <xdr:to>
      <xdr:col>41</xdr:col>
      <xdr:colOff>101600</xdr:colOff>
      <xdr:row>54</xdr:row>
      <xdr:rowOff>98984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25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115511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03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122580</xdr:rowOff>
    </xdr:from>
    <xdr:to>
      <xdr:col>36</xdr:col>
      <xdr:colOff>165100</xdr:colOff>
      <xdr:row>54</xdr:row>
      <xdr:rowOff>52730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20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69257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898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152369</xdr:rowOff>
    </xdr:from>
    <xdr:to>
      <xdr:col>55</xdr:col>
      <xdr:colOff>0</xdr:colOff>
      <xdr:row>78</xdr:row>
      <xdr:rowOff>22904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354019"/>
          <a:ext cx="838200" cy="4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162331</xdr:rowOff>
    </xdr:from>
    <xdr:to>
      <xdr:col>50</xdr:col>
      <xdr:colOff>114300</xdr:colOff>
      <xdr:row>78</xdr:row>
      <xdr:rowOff>22904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63981"/>
          <a:ext cx="889000" cy="3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162331</xdr:rowOff>
    </xdr:from>
    <xdr:to>
      <xdr:col>45</xdr:col>
      <xdr:colOff>177800</xdr:colOff>
      <xdr:row>78</xdr:row>
      <xdr:rowOff>9950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63981"/>
          <a:ext cx="889000" cy="1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128232</xdr:rowOff>
    </xdr:from>
    <xdr:to>
      <xdr:col>41</xdr:col>
      <xdr:colOff>50800</xdr:colOff>
      <xdr:row>78</xdr:row>
      <xdr:rowOff>9950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29882"/>
          <a:ext cx="889000" cy="5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101569</xdr:rowOff>
    </xdr:from>
    <xdr:to>
      <xdr:col>55</xdr:col>
      <xdr:colOff>50800</xdr:colOff>
      <xdr:row>78</xdr:row>
      <xdr:rowOff>31719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0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79996</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8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143554</xdr:rowOff>
    </xdr:from>
    <xdr:to>
      <xdr:col>50</xdr:col>
      <xdr:colOff>165100</xdr:colOff>
      <xdr:row>78</xdr:row>
      <xdr:rowOff>73704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4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64831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43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111531</xdr:rowOff>
    </xdr:from>
    <xdr:to>
      <xdr:col>46</xdr:col>
      <xdr:colOff>38100</xdr:colOff>
      <xdr:row>78</xdr:row>
      <xdr:rowOff>41681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1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32808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40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130600</xdr:rowOff>
    </xdr:from>
    <xdr:to>
      <xdr:col>41</xdr:col>
      <xdr:colOff>101600</xdr:colOff>
      <xdr:row>78</xdr:row>
      <xdr:rowOff>60750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3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51877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42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77432</xdr:rowOff>
    </xdr:from>
    <xdr:to>
      <xdr:col>36</xdr:col>
      <xdr:colOff>165100</xdr:colOff>
      <xdr:row>78</xdr:row>
      <xdr:rowOff>7582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7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170159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37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673</xdr:rowOff>
    </xdr:from>
    <xdr:to>
      <xdr:col>55</xdr:col>
      <xdr:colOff>0</xdr:colOff>
      <xdr:row>95</xdr:row>
      <xdr:rowOff>88342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288423"/>
          <a:ext cx="838200" cy="8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19017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8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68568</xdr:rowOff>
    </xdr:from>
    <xdr:to>
      <xdr:col>50</xdr:col>
      <xdr:colOff>114300</xdr:colOff>
      <xdr:row>95</xdr:row>
      <xdr:rowOff>88342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356318"/>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151813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1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127242</xdr:rowOff>
    </xdr:from>
    <xdr:to>
      <xdr:col>45</xdr:col>
      <xdr:colOff>177800</xdr:colOff>
      <xdr:row>95</xdr:row>
      <xdr:rowOff>68568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243542"/>
          <a:ext cx="8890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137068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59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110668</xdr:rowOff>
    </xdr:from>
    <xdr:to>
      <xdr:col>41</xdr:col>
      <xdr:colOff>50800</xdr:colOff>
      <xdr:row>94</xdr:row>
      <xdr:rowOff>127242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226968"/>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162062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2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124438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121323</xdr:rowOff>
    </xdr:from>
    <xdr:to>
      <xdr:col>55</xdr:col>
      <xdr:colOff>50800</xdr:colOff>
      <xdr:row>95</xdr:row>
      <xdr:rowOff>51473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23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144200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08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37542</xdr:rowOff>
    </xdr:from>
    <xdr:to>
      <xdr:col>50</xdr:col>
      <xdr:colOff>165100</xdr:colOff>
      <xdr:row>95</xdr:row>
      <xdr:rowOff>139142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32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155669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10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17768</xdr:rowOff>
    </xdr:from>
    <xdr:to>
      <xdr:col>46</xdr:col>
      <xdr:colOff>38100</xdr:colOff>
      <xdr:row>95</xdr:row>
      <xdr:rowOff>119368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30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135895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0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76442</xdr:rowOff>
    </xdr:from>
    <xdr:to>
      <xdr:col>41</xdr:col>
      <xdr:colOff>101600</xdr:colOff>
      <xdr:row>95</xdr:row>
      <xdr:rowOff>6592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19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23119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96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59868</xdr:rowOff>
    </xdr:from>
    <xdr:to>
      <xdr:col>36</xdr:col>
      <xdr:colOff>165100</xdr:colOff>
      <xdr:row>94</xdr:row>
      <xdr:rowOff>161468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17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6545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595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136543</xdr:rowOff>
    </xdr:from>
    <xdr:to>
      <xdr:col>85</xdr:col>
      <xdr:colOff>127000</xdr:colOff>
      <xdr:row>37</xdr:row>
      <xdr:rowOff>149933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480193"/>
          <a:ext cx="838200" cy="1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4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129358</xdr:rowOff>
    </xdr:from>
    <xdr:to>
      <xdr:col>81</xdr:col>
      <xdr:colOff>50800</xdr:colOff>
      <xdr:row>37</xdr:row>
      <xdr:rowOff>149933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473008"/>
          <a:ext cx="889000" cy="2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70411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129358</xdr:rowOff>
    </xdr:from>
    <xdr:to>
      <xdr:col>76</xdr:col>
      <xdr:colOff>114300</xdr:colOff>
      <xdr:row>38</xdr:row>
      <xdr:rowOff>61650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473008"/>
          <a:ext cx="889000" cy="10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143455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141006</xdr:rowOff>
    </xdr:from>
    <xdr:to>
      <xdr:col>71</xdr:col>
      <xdr:colOff>177800</xdr:colOff>
      <xdr:row>38</xdr:row>
      <xdr:rowOff>61650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313206"/>
          <a:ext cx="889000" cy="26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109128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85743</xdr:rowOff>
    </xdr:from>
    <xdr:to>
      <xdr:col>85</xdr:col>
      <xdr:colOff>177800</xdr:colOff>
      <xdr:row>38</xdr:row>
      <xdr:rowOff>15894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4293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64170</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40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99133</xdr:rowOff>
    </xdr:from>
    <xdr:to>
      <xdr:col>81</xdr:col>
      <xdr:colOff>101600</xdr:colOff>
      <xdr:row>38</xdr:row>
      <xdr:rowOff>29283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44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20410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53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78558</xdr:rowOff>
    </xdr:from>
    <xdr:to>
      <xdr:col>76</xdr:col>
      <xdr:colOff>165100</xdr:colOff>
      <xdr:row>38</xdr:row>
      <xdr:rowOff>8708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42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171286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51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10850</xdr:rowOff>
    </xdr:from>
    <xdr:to>
      <xdr:col>72</xdr:col>
      <xdr:colOff>38100</xdr:colOff>
      <xdr:row>38</xdr:row>
      <xdr:rowOff>112450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52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103577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61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90206</xdr:rowOff>
    </xdr:from>
    <xdr:to>
      <xdr:col>67</xdr:col>
      <xdr:colOff>101600</xdr:colOff>
      <xdr:row>37</xdr:row>
      <xdr:rowOff>20356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26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36883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03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138957</xdr:rowOff>
    </xdr:from>
    <xdr:to>
      <xdr:col>85</xdr:col>
      <xdr:colOff>127000</xdr:colOff>
      <xdr:row>56</xdr:row>
      <xdr:rowOff>155673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740157"/>
          <a:ext cx="838200" cy="1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130694</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38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155387</xdr:rowOff>
    </xdr:from>
    <xdr:to>
      <xdr:col>81</xdr:col>
      <xdr:colOff>50800</xdr:colOff>
      <xdr:row>56</xdr:row>
      <xdr:rowOff>155673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9756587"/>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4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60861</xdr:rowOff>
    </xdr:from>
    <xdr:to>
      <xdr:col>76</xdr:col>
      <xdr:colOff>114300</xdr:colOff>
      <xdr:row>56</xdr:row>
      <xdr:rowOff>155387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147711"/>
          <a:ext cx="889000" cy="60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35034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46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60861</xdr:rowOff>
    </xdr:from>
    <xdr:to>
      <xdr:col>71</xdr:col>
      <xdr:colOff>177800</xdr:colOff>
      <xdr:row>55</xdr:row>
      <xdr:rowOff>84065</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147711"/>
          <a:ext cx="889000" cy="36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53925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2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170340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7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88157</xdr:rowOff>
    </xdr:from>
    <xdr:to>
      <xdr:col>85</xdr:col>
      <xdr:colOff>177800</xdr:colOff>
      <xdr:row>57</xdr:row>
      <xdr:rowOff>18307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68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66584</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66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104873</xdr:rowOff>
    </xdr:from>
    <xdr:to>
      <xdr:col>81</xdr:col>
      <xdr:colOff>101600</xdr:colOff>
      <xdr:row>57</xdr:row>
      <xdr:rowOff>35023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70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26150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79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104587</xdr:rowOff>
    </xdr:from>
    <xdr:to>
      <xdr:col>76</xdr:col>
      <xdr:colOff>165100</xdr:colOff>
      <xdr:row>57</xdr:row>
      <xdr:rowOff>34737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70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25864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79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10061</xdr:rowOff>
    </xdr:from>
    <xdr:to>
      <xdr:col>72</xdr:col>
      <xdr:colOff>38100</xdr:colOff>
      <xdr:row>53</xdr:row>
      <xdr:rowOff>111661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09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128188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887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33265</xdr:rowOff>
    </xdr:from>
    <xdr:to>
      <xdr:col>67</xdr:col>
      <xdr:colOff>101600</xdr:colOff>
      <xdr:row>55</xdr:row>
      <xdr:rowOff>134865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151392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23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138394</xdr:rowOff>
    </xdr:from>
    <xdr:to>
      <xdr:col>85</xdr:col>
      <xdr:colOff>127000</xdr:colOff>
      <xdr:row>77</xdr:row>
      <xdr:rowOff>164737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2997144"/>
          <a:ext cx="838200" cy="36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83438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456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164737</xdr:rowOff>
    </xdr:from>
    <xdr:to>
      <xdr:col>81</xdr:col>
      <xdr:colOff>50800</xdr:colOff>
      <xdr:row>79</xdr:row>
      <xdr:rowOff>63391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366387"/>
          <a:ext cx="889000" cy="24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20409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56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63391</xdr:rowOff>
    </xdr:from>
    <xdr:to>
      <xdr:col>76</xdr:col>
      <xdr:colOff>114300</xdr:colOff>
      <xdr:row>79</xdr:row>
      <xdr:rowOff>77215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3607941"/>
          <a:ext cx="889000" cy="1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68507</xdr:rowOff>
    </xdr:from>
    <xdr:to>
      <xdr:col>71</xdr:col>
      <xdr:colOff>177800</xdr:colOff>
      <xdr:row>79</xdr:row>
      <xdr:rowOff>77215</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613057"/>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87594</xdr:rowOff>
    </xdr:from>
    <xdr:to>
      <xdr:col>85</xdr:col>
      <xdr:colOff>177800</xdr:colOff>
      <xdr:row>76</xdr:row>
      <xdr:rowOff>17745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29463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110471</xdr:rowOff>
    </xdr:from>
    <xdr:ext cx="469744"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27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113937</xdr:rowOff>
    </xdr:from>
    <xdr:to>
      <xdr:col>81</xdr:col>
      <xdr:colOff>101600</xdr:colOff>
      <xdr:row>78</xdr:row>
      <xdr:rowOff>44087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31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60614</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46428" y="1309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12591</xdr:rowOff>
    </xdr:from>
    <xdr:to>
      <xdr:col>76</xdr:col>
      <xdr:colOff>165100</xdr:colOff>
      <xdr:row>79</xdr:row>
      <xdr:rowOff>114191</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5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105318</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03017" y="13649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26415</xdr:rowOff>
    </xdr:from>
    <xdr:to>
      <xdr:col>72</xdr:col>
      <xdr:colOff>38100</xdr:colOff>
      <xdr:row>79</xdr:row>
      <xdr:rowOff>128015</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7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119142</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14017" y="13663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17707</xdr:rowOff>
    </xdr:from>
    <xdr:to>
      <xdr:col>67</xdr:col>
      <xdr:colOff>101600</xdr:colOff>
      <xdr:row>79</xdr:row>
      <xdr:rowOff>119307</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6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110434</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25017" y="13654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169052</xdr:rowOff>
    </xdr:from>
    <xdr:to>
      <xdr:col>85</xdr:col>
      <xdr:colOff>127000</xdr:colOff>
      <xdr:row>94</xdr:row>
      <xdr:rowOff>28966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113902"/>
          <a:ext cx="838200" cy="3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16623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7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28966</xdr:rowOff>
    </xdr:from>
    <xdr:to>
      <xdr:col>81</xdr:col>
      <xdr:colOff>50800</xdr:colOff>
      <xdr:row>94</xdr:row>
      <xdr:rowOff>48489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145266"/>
          <a:ext cx="889000" cy="1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124362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48489</xdr:rowOff>
    </xdr:from>
    <xdr:to>
      <xdr:col>76</xdr:col>
      <xdr:colOff>114300</xdr:colOff>
      <xdr:row>94</xdr:row>
      <xdr:rowOff>80584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164789"/>
          <a:ext cx="889000" cy="3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122007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5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80584</xdr:rowOff>
    </xdr:from>
    <xdr:to>
      <xdr:col>71</xdr:col>
      <xdr:colOff>177800</xdr:colOff>
      <xdr:row>94</xdr:row>
      <xdr:rowOff>98963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196884"/>
          <a:ext cx="889000" cy="1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125506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5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142034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118252</xdr:rowOff>
    </xdr:from>
    <xdr:to>
      <xdr:col>85</xdr:col>
      <xdr:colOff>177800</xdr:colOff>
      <xdr:row>94</xdr:row>
      <xdr:rowOff>48402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06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141129</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591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149616</xdr:rowOff>
    </xdr:from>
    <xdr:to>
      <xdr:col>81</xdr:col>
      <xdr:colOff>101600</xdr:colOff>
      <xdr:row>94</xdr:row>
      <xdr:rowOff>79766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09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96293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586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169139</xdr:rowOff>
    </xdr:from>
    <xdr:to>
      <xdr:col>76</xdr:col>
      <xdr:colOff>165100</xdr:colOff>
      <xdr:row>94</xdr:row>
      <xdr:rowOff>99289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11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115816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588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29784</xdr:rowOff>
    </xdr:from>
    <xdr:to>
      <xdr:col>72</xdr:col>
      <xdr:colOff>38100</xdr:colOff>
      <xdr:row>94</xdr:row>
      <xdr:rowOff>131384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14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147911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592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48163</xdr:rowOff>
    </xdr:from>
    <xdr:to>
      <xdr:col>67</xdr:col>
      <xdr:colOff>101600</xdr:colOff>
      <xdr:row>94</xdr:row>
      <xdr:rowOff>149763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16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166290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593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・総務費については、給与改定に伴う職員給の増、退職手当の増、芸術文化ホール（大ホール）特定天井・大規模改修工事設計業務委託料の増などにより、前年度を上回っている。</a:t>
          </a:r>
        </a:p>
        <a:p>
          <a:r>
            <a:rPr kumimoji="1" lang="ja-JP" altLang="en-US" sz="1300">
              <a:latin typeface="ＭＳ Ｐゴシック" panose="020B0600070205080204" pitchFamily="50" charset="-128"/>
              <a:ea typeface="ＭＳ Ｐゴシック" panose="020B0600070205080204" pitchFamily="50" charset="-128"/>
            </a:rPr>
            <a:t>・民生費については、物価高騰支援給付金の支給、公定価格の改定に伴う私立保育所等管理運営費の増などにより、前年度を上回っている。</a:t>
          </a:r>
        </a:p>
        <a:p>
          <a:r>
            <a:rPr kumimoji="1" lang="ja-JP" altLang="en-US" sz="1300">
              <a:latin typeface="ＭＳ Ｐゴシック" panose="020B0600070205080204" pitchFamily="50" charset="-128"/>
              <a:ea typeface="ＭＳ Ｐゴシック" panose="020B0600070205080204" pitchFamily="50" charset="-128"/>
            </a:rPr>
            <a:t>・労働費については、能登半島地震の影響による呉羽ハイツへの短期貸付に伴う勤労総合福祉センター事業費の増などにより、前年度を上回っている。</a:t>
          </a:r>
        </a:p>
        <a:p>
          <a:r>
            <a:rPr kumimoji="1" lang="ja-JP" altLang="en-US" sz="1300">
              <a:latin typeface="ＭＳ Ｐゴシック" panose="020B0600070205080204" pitchFamily="50" charset="-128"/>
              <a:ea typeface="ＭＳ Ｐゴシック" panose="020B0600070205080204" pitchFamily="50" charset="-128"/>
            </a:rPr>
            <a:t>・農林水産業費については、天湖森の再整備の進捗による割山森林公園管理費の減や物価高対策として行った米消費推進事業費の減などにより、前年度を下回っている。</a:t>
          </a:r>
        </a:p>
        <a:p>
          <a:r>
            <a:rPr kumimoji="1" lang="ja-JP" altLang="en-US" sz="1300">
              <a:latin typeface="ＭＳ Ｐゴシック" panose="020B0600070205080204" pitchFamily="50" charset="-128"/>
              <a:ea typeface="ＭＳ Ｐゴシック" panose="020B0600070205080204" pitchFamily="50" charset="-128"/>
            </a:rPr>
            <a:t>・土木費については、北陸自動車道を跨ぐ鷹の橋の撤去工事に係る公園管理費の増や除雪対策事業費の増などにより、前年度を上回っている。</a:t>
          </a:r>
        </a:p>
        <a:p>
          <a:r>
            <a:rPr kumimoji="1" lang="ja-JP" altLang="en-US" sz="1300">
              <a:latin typeface="ＭＳ Ｐゴシック" panose="020B0600070205080204" pitchFamily="50" charset="-128"/>
              <a:ea typeface="ＭＳ Ｐゴシック" panose="020B0600070205080204" pitchFamily="50" charset="-128"/>
            </a:rPr>
            <a:t>・災害復旧費については、大雨災害、能登半島地震災害への対応により、前年度を上回っている。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富山県富山市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〇財政調整基金残高</a:t>
          </a:r>
        </a:p>
        <a:p>
          <a:r>
            <a:rPr kumimoji="1" lang="ja-JP" altLang="en-US" sz="1300">
              <a:latin typeface="ＭＳ ゴシック" pitchFamily="49" charset="-128"/>
              <a:ea typeface="ＭＳ ゴシック" pitchFamily="49" charset="-128"/>
            </a:rPr>
            <a:t>　</a:t>
          </a:r>
          <a:r>
            <a:rPr kumimoji="1" lang="en-US" altLang="ja-JP" sz="1300">
              <a:latin typeface="ＭＳ ゴシック" pitchFamily="49" charset="-128"/>
              <a:ea typeface="ＭＳ ゴシック" pitchFamily="49" charset="-128"/>
            </a:rPr>
            <a:t>H22</a:t>
          </a:r>
          <a:r>
            <a:rPr kumimoji="1" lang="ja-JP" altLang="en-US" sz="1300">
              <a:latin typeface="ＭＳ ゴシック" pitchFamily="49" charset="-128"/>
              <a:ea typeface="ＭＳ ゴシック" pitchFamily="49" charset="-128"/>
            </a:rPr>
            <a:t>年度以降は増加傾向となっているが、</a:t>
          </a:r>
          <a:r>
            <a:rPr kumimoji="1" lang="en-US" altLang="ja-JP" sz="1300">
              <a:latin typeface="ＭＳ ゴシック" pitchFamily="49" charset="-128"/>
              <a:ea typeface="ＭＳ ゴシック" pitchFamily="49" charset="-128"/>
            </a:rPr>
            <a:t>R06</a:t>
          </a:r>
          <a:r>
            <a:rPr kumimoji="1" lang="ja-JP" altLang="en-US" sz="1300">
              <a:latin typeface="ＭＳ ゴシック" pitchFamily="49" charset="-128"/>
              <a:ea typeface="ＭＳ ゴシック" pitchFamily="49" charset="-128"/>
            </a:rPr>
            <a:t>年度は約</a:t>
          </a:r>
          <a:r>
            <a:rPr kumimoji="1" lang="en-US" altLang="ja-JP" sz="1300">
              <a:latin typeface="ＭＳ ゴシック" pitchFamily="49" charset="-128"/>
              <a:ea typeface="ＭＳ ゴシック" pitchFamily="49" charset="-128"/>
            </a:rPr>
            <a:t>17</a:t>
          </a:r>
          <a:r>
            <a:rPr kumimoji="1" lang="ja-JP" altLang="en-US" sz="1300">
              <a:latin typeface="ＭＳ ゴシック" pitchFamily="49" charset="-128"/>
              <a:ea typeface="ＭＳ ゴシック" pitchFamily="49" charset="-128"/>
            </a:rPr>
            <a:t>億円を取崩したため、残高は減少した。</a:t>
          </a:r>
        </a:p>
        <a:p>
          <a:r>
            <a:rPr kumimoji="1" lang="ja-JP" altLang="en-US" sz="1300">
              <a:latin typeface="ＭＳ ゴシック" pitchFamily="49" charset="-128"/>
              <a:ea typeface="ＭＳ ゴシック" pitchFamily="49" charset="-128"/>
            </a:rPr>
            <a:t>〇実質収支額</a:t>
          </a:r>
        </a:p>
        <a:p>
          <a:r>
            <a:rPr kumimoji="1" lang="ja-JP" altLang="en-US" sz="1300">
              <a:latin typeface="ＭＳ ゴシック" pitchFamily="49" charset="-128"/>
              <a:ea typeface="ＭＳ ゴシック" pitchFamily="49" charset="-128"/>
            </a:rPr>
            <a:t>　黒字の確保が続いている。</a:t>
          </a:r>
        </a:p>
        <a:p>
          <a:r>
            <a:rPr kumimoji="1" lang="ja-JP" altLang="en-US" sz="1300">
              <a:latin typeface="ＭＳ ゴシック" pitchFamily="49" charset="-128"/>
              <a:ea typeface="ＭＳ ゴシック" pitchFamily="49" charset="-128"/>
            </a:rPr>
            <a:t>〇実質単年度収支</a:t>
          </a:r>
        </a:p>
        <a:p>
          <a:r>
            <a:rPr kumimoji="1" lang="ja-JP" altLang="en-US" sz="1300">
              <a:latin typeface="ＭＳ ゴシック" pitchFamily="49" charset="-128"/>
              <a:ea typeface="ＭＳ ゴシック" pitchFamily="49" charset="-128"/>
            </a:rPr>
            <a:t>　</a:t>
          </a:r>
          <a:r>
            <a:rPr kumimoji="1" lang="en-US" altLang="ja-JP" sz="1300">
              <a:latin typeface="ＭＳ ゴシック" pitchFamily="49" charset="-128"/>
              <a:ea typeface="ＭＳ ゴシック" pitchFamily="49" charset="-128"/>
            </a:rPr>
            <a:t>R02</a:t>
          </a:r>
          <a:r>
            <a:rPr kumimoji="1" lang="ja-JP" altLang="en-US" sz="1300">
              <a:latin typeface="ＭＳ ゴシック" pitchFamily="49" charset="-128"/>
              <a:ea typeface="ＭＳ ゴシック" pitchFamily="49" charset="-128"/>
            </a:rPr>
            <a:t>年度以降はプラスが続いていたが、</a:t>
          </a:r>
          <a:r>
            <a:rPr kumimoji="1" lang="en-US" altLang="ja-JP" sz="1300">
              <a:latin typeface="ＭＳ ゴシック" pitchFamily="49" charset="-128"/>
              <a:ea typeface="ＭＳ ゴシック" pitchFamily="49" charset="-128"/>
            </a:rPr>
            <a:t>R06</a:t>
          </a:r>
          <a:r>
            <a:rPr kumimoji="1" lang="ja-JP" altLang="en-US" sz="1300">
              <a:latin typeface="ＭＳ ゴシック" pitchFamily="49" charset="-128"/>
              <a:ea typeface="ＭＳ ゴシック" pitchFamily="49" charset="-128"/>
            </a:rPr>
            <a:t>年度は財政調整基金を取崩したことにより、前年度から</a:t>
          </a:r>
          <a:r>
            <a:rPr kumimoji="1" lang="en-US" altLang="ja-JP" sz="1300">
              <a:latin typeface="ＭＳ ゴシック" pitchFamily="49" charset="-128"/>
              <a:ea typeface="ＭＳ ゴシック" pitchFamily="49" charset="-128"/>
            </a:rPr>
            <a:t>1.7</a:t>
          </a:r>
          <a:r>
            <a:rPr kumimoji="1" lang="ja-JP" altLang="en-US" sz="1300">
              <a:latin typeface="ＭＳ ゴシック" pitchFamily="49" charset="-128"/>
              <a:ea typeface="ＭＳ ゴシック" pitchFamily="49" charset="-128"/>
            </a:rPr>
            <a:t>ポイント減少し、マイナスとなった。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富山県富山市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R06</a:t>
          </a:r>
          <a:r>
            <a:rPr kumimoji="1" lang="ja-JP" altLang="en-US" sz="1400">
              <a:latin typeface="ＭＳ ゴシック" pitchFamily="49" charset="-128"/>
              <a:ea typeface="ＭＳ ゴシック" pitchFamily="49" charset="-128"/>
            </a:rPr>
            <a:t>年度決算は全ての会計において黒字となった。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65" zeroHeight="1" x14ac:dyDescent="0.2"/>
  <cols>
    <col min="1" max="11" width="2.109375" style="168" customWidth="1"/>
    <col min="12" max="12" width="2.21875" style="168" customWidth="1"/>
    <col min="13" max="17" width="2.44140625" style="168" customWidth="1"/>
    <col min="18" max="119" width="2.109375" style="168" customWidth="1"/>
    <col min="120" max="16384" width="0" style="168" hidden="1"/>
  </cols>
  <sheetData>
    <row r="1" spans="1:119" ht="33.049999999999997"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45" thickBot="1" x14ac:dyDescent="0.25">
      <c r="B2" s="170" t="s">
        <v>77</v>
      </c>
      <c r="C2" s="170"/>
      <c r="D2" s="171"/>
    </row>
    <row r="3" spans="1:119" ht="18.8"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8"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190285882</v>
      </c>
      <c r="BO4" s="449"/>
      <c r="BP4" s="449"/>
      <c r="BQ4" s="449"/>
      <c r="BR4" s="449"/>
      <c r="BS4" s="449"/>
      <c r="BT4" s="449"/>
      <c r="BU4" s="450"/>
      <c r="BV4" s="448">
        <v>182807119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3.3</v>
      </c>
      <c r="CU4" s="589"/>
      <c r="CV4" s="589"/>
      <c r="CW4" s="589"/>
      <c r="CX4" s="589"/>
      <c r="CY4" s="589"/>
      <c r="CZ4" s="589"/>
      <c r="DA4" s="590"/>
      <c r="DB4" s="588">
        <v>3.2</v>
      </c>
      <c r="DC4" s="589"/>
      <c r="DD4" s="589"/>
      <c r="DE4" s="589"/>
      <c r="DF4" s="589"/>
      <c r="DG4" s="589"/>
      <c r="DH4" s="589"/>
      <c r="DI4" s="590"/>
    </row>
    <row r="5" spans="1:119" ht="18.8"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186128611</v>
      </c>
      <c r="BO5" s="420"/>
      <c r="BP5" s="420"/>
      <c r="BQ5" s="420"/>
      <c r="BR5" s="420"/>
      <c r="BS5" s="420"/>
      <c r="BT5" s="420"/>
      <c r="BU5" s="421"/>
      <c r="BV5" s="419">
        <v>178438765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94.1</v>
      </c>
      <c r="CU5" s="417"/>
      <c r="CV5" s="417"/>
      <c r="CW5" s="417"/>
      <c r="CX5" s="417"/>
      <c r="CY5" s="417"/>
      <c r="CZ5" s="417"/>
      <c r="DA5" s="418"/>
      <c r="DB5" s="416">
        <v>92.9</v>
      </c>
      <c r="DC5" s="417"/>
      <c r="DD5" s="417"/>
      <c r="DE5" s="417"/>
      <c r="DF5" s="417"/>
      <c r="DG5" s="417"/>
      <c r="DH5" s="417"/>
      <c r="DI5" s="418"/>
    </row>
    <row r="6" spans="1:119" ht="18.8"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4157271</v>
      </c>
      <c r="BO6" s="420"/>
      <c r="BP6" s="420"/>
      <c r="BQ6" s="420"/>
      <c r="BR6" s="420"/>
      <c r="BS6" s="420"/>
      <c r="BT6" s="420"/>
      <c r="BU6" s="421"/>
      <c r="BV6" s="419">
        <v>4368354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95.1</v>
      </c>
      <c r="CU6" s="563"/>
      <c r="CV6" s="563"/>
      <c r="CW6" s="563"/>
      <c r="CX6" s="563"/>
      <c r="CY6" s="563"/>
      <c r="CZ6" s="563"/>
      <c r="DA6" s="564"/>
      <c r="DB6" s="562">
        <v>95</v>
      </c>
      <c r="DC6" s="563"/>
      <c r="DD6" s="563"/>
      <c r="DE6" s="563"/>
      <c r="DF6" s="563"/>
      <c r="DG6" s="563"/>
      <c r="DH6" s="563"/>
      <c r="DI6" s="564"/>
    </row>
    <row r="7" spans="1:119" ht="18.8"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686134</v>
      </c>
      <c r="BO7" s="420"/>
      <c r="BP7" s="420"/>
      <c r="BQ7" s="420"/>
      <c r="BR7" s="420"/>
      <c r="BS7" s="420"/>
      <c r="BT7" s="420"/>
      <c r="BU7" s="421"/>
      <c r="BV7" s="419">
        <v>964448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106789745</v>
      </c>
      <c r="CU7" s="420"/>
      <c r="CV7" s="420"/>
      <c r="CW7" s="420"/>
      <c r="CX7" s="420"/>
      <c r="CY7" s="420"/>
      <c r="CZ7" s="420"/>
      <c r="DA7" s="421"/>
      <c r="DB7" s="419">
        <v>104845737</v>
      </c>
      <c r="DC7" s="420"/>
      <c r="DD7" s="420"/>
      <c r="DE7" s="420"/>
      <c r="DF7" s="420"/>
      <c r="DG7" s="420"/>
      <c r="DH7" s="420"/>
      <c r="DI7" s="421"/>
    </row>
    <row r="8" spans="1:119" ht="18.8"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3471137</v>
      </c>
      <c r="BO8" s="420"/>
      <c r="BP8" s="420"/>
      <c r="BQ8" s="420"/>
      <c r="BR8" s="420"/>
      <c r="BS8" s="420"/>
      <c r="BT8" s="420"/>
      <c r="BU8" s="421"/>
      <c r="BV8" s="419">
        <v>3403906</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0.8</v>
      </c>
      <c r="CU8" s="523"/>
      <c r="CV8" s="523"/>
      <c r="CW8" s="523"/>
      <c r="CX8" s="523"/>
      <c r="CY8" s="523"/>
      <c r="CZ8" s="523"/>
      <c r="DA8" s="524"/>
      <c r="DB8" s="522">
        <v>0.8</v>
      </c>
      <c r="DC8" s="523"/>
      <c r="DD8" s="523"/>
      <c r="DE8" s="523"/>
      <c r="DF8" s="523"/>
      <c r="DG8" s="523"/>
      <c r="DH8" s="523"/>
      <c r="DI8" s="524"/>
    </row>
    <row r="9" spans="1:119" ht="18.8" customHeight="1" thickBot="1" x14ac:dyDescent="0.25">
      <c r="A9" s="169"/>
      <c r="B9" s="551" t="s">
        <v>106</v>
      </c>
      <c r="C9" s="552"/>
      <c r="D9" s="552"/>
      <c r="E9" s="552"/>
      <c r="F9" s="552"/>
      <c r="G9" s="552"/>
      <c r="H9" s="552"/>
      <c r="I9" s="552"/>
      <c r="J9" s="552"/>
      <c r="K9" s="470"/>
      <c r="L9" s="553" t="s">
        <v>107</v>
      </c>
      <c r="M9" s="554"/>
      <c r="N9" s="554"/>
      <c r="O9" s="554"/>
      <c r="P9" s="554"/>
      <c r="Q9" s="555"/>
      <c r="R9" s="556">
        <v>413938</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67231</v>
      </c>
      <c r="BO9" s="420"/>
      <c r="BP9" s="420"/>
      <c r="BQ9" s="420"/>
      <c r="BR9" s="420"/>
      <c r="BS9" s="420"/>
      <c r="BT9" s="420"/>
      <c r="BU9" s="421"/>
      <c r="BV9" s="419">
        <v>-134448</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16.8</v>
      </c>
      <c r="CU9" s="417"/>
      <c r="CV9" s="417"/>
      <c r="CW9" s="417"/>
      <c r="CX9" s="417"/>
      <c r="CY9" s="417"/>
      <c r="CZ9" s="417"/>
      <c r="DA9" s="418"/>
      <c r="DB9" s="416">
        <v>17</v>
      </c>
      <c r="DC9" s="417"/>
      <c r="DD9" s="417"/>
      <c r="DE9" s="417"/>
      <c r="DF9" s="417"/>
      <c r="DG9" s="417"/>
      <c r="DH9" s="417"/>
      <c r="DI9" s="418"/>
    </row>
    <row r="10" spans="1:119" ht="18.8" customHeight="1" thickBot="1" x14ac:dyDescent="0.25">
      <c r="A10" s="169"/>
      <c r="B10" s="551"/>
      <c r="C10" s="552"/>
      <c r="D10" s="552"/>
      <c r="E10" s="552"/>
      <c r="F10" s="552"/>
      <c r="G10" s="552"/>
      <c r="H10" s="552"/>
      <c r="I10" s="552"/>
      <c r="J10" s="552"/>
      <c r="K10" s="470"/>
      <c r="L10" s="375" t="s">
        <v>113</v>
      </c>
      <c r="M10" s="376"/>
      <c r="N10" s="376"/>
      <c r="O10" s="376"/>
      <c r="P10" s="376"/>
      <c r="Q10" s="377"/>
      <c r="R10" s="372">
        <v>418686</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521507</v>
      </c>
      <c r="BO10" s="420"/>
      <c r="BP10" s="420"/>
      <c r="BQ10" s="420"/>
      <c r="BR10" s="420"/>
      <c r="BS10" s="420"/>
      <c r="BT10" s="420"/>
      <c r="BU10" s="421"/>
      <c r="BV10" s="419">
        <v>1800690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8"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8" customHeight="1" x14ac:dyDescent="0.2">
      <c r="A12" s="169"/>
      <c r="B12" s="525" t="s">
        <v>123</v>
      </c>
      <c r="C12" s="526"/>
      <c r="D12" s="526"/>
      <c r="E12" s="526"/>
      <c r="F12" s="526"/>
      <c r="G12" s="526"/>
      <c r="H12" s="526"/>
      <c r="I12" s="526"/>
      <c r="J12" s="526"/>
      <c r="K12" s="527"/>
      <c r="L12" s="534" t="s">
        <v>124</v>
      </c>
      <c r="M12" s="535"/>
      <c r="N12" s="535"/>
      <c r="O12" s="535"/>
      <c r="P12" s="535"/>
      <c r="Q12" s="536"/>
      <c r="R12" s="537">
        <v>403757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1715690</v>
      </c>
      <c r="BO12" s="420"/>
      <c r="BP12" s="420"/>
      <c r="BQ12" s="420"/>
      <c r="BR12" s="420"/>
      <c r="BS12" s="420"/>
      <c r="BT12" s="420"/>
      <c r="BU12" s="421"/>
      <c r="BV12" s="419">
        <v>1000000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8" customHeight="1" x14ac:dyDescent="0.2">
      <c r="A13" s="169"/>
      <c r="B13" s="528"/>
      <c r="C13" s="529"/>
      <c r="D13" s="529"/>
      <c r="E13" s="529"/>
      <c r="F13" s="529"/>
      <c r="G13" s="529"/>
      <c r="H13" s="529"/>
      <c r="I13" s="529"/>
      <c r="J13" s="529"/>
      <c r="K13" s="530"/>
      <c r="L13" s="178"/>
      <c r="M13" s="503" t="s">
        <v>130</v>
      </c>
      <c r="N13" s="504"/>
      <c r="O13" s="504"/>
      <c r="P13" s="504"/>
      <c r="Q13" s="505"/>
      <c r="R13" s="506">
        <v>394441</v>
      </c>
      <c r="S13" s="507"/>
      <c r="T13" s="507"/>
      <c r="U13" s="507"/>
      <c r="V13" s="508"/>
      <c r="W13" s="509" t="s">
        <v>131</v>
      </c>
      <c r="X13" s="405"/>
      <c r="Y13" s="405"/>
      <c r="Z13" s="405"/>
      <c r="AA13" s="405"/>
      <c r="AB13" s="406"/>
      <c r="AC13" s="372">
        <v>4260</v>
      </c>
      <c r="AD13" s="373"/>
      <c r="AE13" s="373"/>
      <c r="AF13" s="373"/>
      <c r="AG13" s="374"/>
      <c r="AH13" s="372">
        <v>4750</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-1126952</v>
      </c>
      <c r="BO13" s="420"/>
      <c r="BP13" s="420"/>
      <c r="BQ13" s="420"/>
      <c r="BR13" s="420"/>
      <c r="BS13" s="420"/>
      <c r="BT13" s="420"/>
      <c r="BU13" s="421"/>
      <c r="BV13" s="419">
        <v>666242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9.1</v>
      </c>
      <c r="CU13" s="417"/>
      <c r="CV13" s="417"/>
      <c r="CW13" s="417"/>
      <c r="CX13" s="417"/>
      <c r="CY13" s="417"/>
      <c r="CZ13" s="417"/>
      <c r="DA13" s="418"/>
      <c r="DB13" s="416">
        <v>8.8000000000000007</v>
      </c>
      <c r="DC13" s="417"/>
      <c r="DD13" s="417"/>
      <c r="DE13" s="417"/>
      <c r="DF13" s="417"/>
      <c r="DG13" s="417"/>
      <c r="DH13" s="417"/>
      <c r="DI13" s="418"/>
    </row>
    <row r="14" spans="1:119" ht="18.8" customHeight="1" thickBot="1" x14ac:dyDescent="0.25">
      <c r="A14" s="169"/>
      <c r="B14" s="528"/>
      <c r="C14" s="529"/>
      <c r="D14" s="529"/>
      <c r="E14" s="529"/>
      <c r="F14" s="529"/>
      <c r="G14" s="529"/>
      <c r="H14" s="529"/>
      <c r="I14" s="529"/>
      <c r="J14" s="529"/>
      <c r="K14" s="530"/>
      <c r="L14" s="493" t="s">
        <v>135</v>
      </c>
      <c r="M14" s="546"/>
      <c r="N14" s="546"/>
      <c r="O14" s="546"/>
      <c r="P14" s="546"/>
      <c r="Q14" s="547"/>
      <c r="R14" s="506">
        <v>406483</v>
      </c>
      <c r="S14" s="507"/>
      <c r="T14" s="507"/>
      <c r="U14" s="507"/>
      <c r="V14" s="508"/>
      <c r="W14" s="510"/>
      <c r="X14" s="408"/>
      <c r="Y14" s="408"/>
      <c r="Z14" s="408"/>
      <c r="AA14" s="408"/>
      <c r="AB14" s="409"/>
      <c r="AC14" s="499">
        <v>2.1</v>
      </c>
      <c r="AD14" s="500"/>
      <c r="AE14" s="500"/>
      <c r="AF14" s="500"/>
      <c r="AG14" s="501"/>
      <c r="AH14" s="499">
        <v>2.2999999999999998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78.400000000000006</v>
      </c>
      <c r="CU14" s="517"/>
      <c r="CV14" s="517"/>
      <c r="CW14" s="517"/>
      <c r="CX14" s="517"/>
      <c r="CY14" s="517"/>
      <c r="CZ14" s="517"/>
      <c r="DA14" s="518"/>
      <c r="DB14" s="516">
        <v>84.2</v>
      </c>
      <c r="DC14" s="517"/>
      <c r="DD14" s="517"/>
      <c r="DE14" s="517"/>
      <c r="DF14" s="517"/>
      <c r="DG14" s="517"/>
      <c r="DH14" s="517"/>
      <c r="DI14" s="518"/>
    </row>
    <row r="15" spans="1:119" ht="18.8" customHeight="1" x14ac:dyDescent="0.2">
      <c r="A15" s="169"/>
      <c r="B15" s="528"/>
      <c r="C15" s="529"/>
      <c r="D15" s="529"/>
      <c r="E15" s="529"/>
      <c r="F15" s="529"/>
      <c r="G15" s="529"/>
      <c r="H15" s="529"/>
      <c r="I15" s="529"/>
      <c r="J15" s="529"/>
      <c r="K15" s="530"/>
      <c r="L15" s="178"/>
      <c r="M15" s="503" t="s">
        <v>130</v>
      </c>
      <c r="N15" s="504"/>
      <c r="O15" s="504"/>
      <c r="P15" s="504"/>
      <c r="Q15" s="505"/>
      <c r="R15" s="506">
        <v>398039</v>
      </c>
      <c r="S15" s="507"/>
      <c r="T15" s="507"/>
      <c r="U15" s="507"/>
      <c r="V15" s="508"/>
      <c r="W15" s="509" t="s">
        <v>137</v>
      </c>
      <c r="X15" s="405"/>
      <c r="Y15" s="405"/>
      <c r="Z15" s="405"/>
      <c r="AA15" s="405"/>
      <c r="AB15" s="406"/>
      <c r="AC15" s="372">
        <v>62165</v>
      </c>
      <c r="AD15" s="373"/>
      <c r="AE15" s="373"/>
      <c r="AF15" s="373"/>
      <c r="AG15" s="374"/>
      <c r="AH15" s="372">
        <v>62733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67759632</v>
      </c>
      <c r="BO15" s="449"/>
      <c r="BP15" s="449"/>
      <c r="BQ15" s="449"/>
      <c r="BR15" s="449"/>
      <c r="BS15" s="449"/>
      <c r="BT15" s="449"/>
      <c r="BU15" s="450"/>
      <c r="BV15" s="448">
        <v>67630252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8"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30.3</v>
      </c>
      <c r="AD16" s="500"/>
      <c r="AE16" s="500"/>
      <c r="AF16" s="500"/>
      <c r="AG16" s="501"/>
      <c r="AH16" s="499">
        <v>30.7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86844559</v>
      </c>
      <c r="BO16" s="420"/>
      <c r="BP16" s="420"/>
      <c r="BQ16" s="420"/>
      <c r="BR16" s="420"/>
      <c r="BS16" s="420"/>
      <c r="BT16" s="420"/>
      <c r="BU16" s="421"/>
      <c r="BV16" s="419">
        <v>83846611</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8"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138616</v>
      </c>
      <c r="AD17" s="373"/>
      <c r="AE17" s="373"/>
      <c r="AF17" s="373"/>
      <c r="AG17" s="374"/>
      <c r="AH17" s="372">
        <v>137048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86547979</v>
      </c>
      <c r="BO17" s="420"/>
      <c r="BP17" s="420"/>
      <c r="BQ17" s="420"/>
      <c r="BR17" s="420"/>
      <c r="BS17" s="420"/>
      <c r="BT17" s="420"/>
      <c r="BU17" s="421"/>
      <c r="BV17" s="419">
        <v>86323854</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8" customHeight="1" thickBot="1" x14ac:dyDescent="0.25">
      <c r="A18" s="169"/>
      <c r="B18" s="469" t="s">
        <v>147</v>
      </c>
      <c r="C18" s="470"/>
      <c r="D18" s="470"/>
      <c r="E18" s="471"/>
      <c r="F18" s="471"/>
      <c r="G18" s="471"/>
      <c r="H18" s="471"/>
      <c r="I18" s="471"/>
      <c r="J18" s="471"/>
      <c r="K18" s="471"/>
      <c r="L18" s="472">
        <v>1241.7</v>
      </c>
      <c r="M18" s="472"/>
      <c r="N18" s="472"/>
      <c r="O18" s="472"/>
      <c r="P18" s="472"/>
      <c r="Q18" s="472"/>
      <c r="R18" s="473"/>
      <c r="S18" s="473"/>
      <c r="T18" s="473"/>
      <c r="U18" s="473"/>
      <c r="V18" s="474"/>
      <c r="W18" s="490"/>
      <c r="X18" s="491"/>
      <c r="Y18" s="491"/>
      <c r="Z18" s="491"/>
      <c r="AA18" s="491"/>
      <c r="AB18" s="515"/>
      <c r="AC18" s="389">
        <v>67.599999999999994</v>
      </c>
      <c r="AD18" s="390"/>
      <c r="AE18" s="390"/>
      <c r="AF18" s="390"/>
      <c r="AG18" s="475"/>
      <c r="AH18" s="389">
        <v>67</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104309676</v>
      </c>
      <c r="BO18" s="420"/>
      <c r="BP18" s="420"/>
      <c r="BQ18" s="420"/>
      <c r="BR18" s="420"/>
      <c r="BS18" s="420"/>
      <c r="BT18" s="420"/>
      <c r="BU18" s="421"/>
      <c r="BV18" s="419">
        <v>98971293</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8" customHeight="1" thickBot="1" x14ac:dyDescent="0.25">
      <c r="A19" s="169"/>
      <c r="B19" s="469" t="s">
        <v>149</v>
      </c>
      <c r="C19" s="470"/>
      <c r="D19" s="470"/>
      <c r="E19" s="471"/>
      <c r="F19" s="471"/>
      <c r="G19" s="471"/>
      <c r="H19" s="471"/>
      <c r="I19" s="471"/>
      <c r="J19" s="471"/>
      <c r="K19" s="471"/>
      <c r="L19" s="479">
        <v>333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131365271</v>
      </c>
      <c r="BO19" s="420"/>
      <c r="BP19" s="420"/>
      <c r="BQ19" s="420"/>
      <c r="BR19" s="420"/>
      <c r="BS19" s="420"/>
      <c r="BT19" s="420"/>
      <c r="BU19" s="421"/>
      <c r="BV19" s="419">
        <v>126765692</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8" customHeight="1" thickBot="1" x14ac:dyDescent="0.25">
      <c r="A20" s="169"/>
      <c r="B20" s="469" t="s">
        <v>151</v>
      </c>
      <c r="C20" s="470"/>
      <c r="D20" s="470"/>
      <c r="E20" s="471"/>
      <c r="F20" s="471"/>
      <c r="G20" s="471"/>
      <c r="H20" s="471"/>
      <c r="I20" s="471"/>
      <c r="J20" s="471"/>
      <c r="K20" s="471"/>
      <c r="L20" s="479">
        <v>171917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8"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8"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212912962</v>
      </c>
      <c r="BO22" s="449"/>
      <c r="BP22" s="449"/>
      <c r="BQ22" s="449"/>
      <c r="BR22" s="449"/>
      <c r="BS22" s="449"/>
      <c r="BT22" s="449"/>
      <c r="BU22" s="450"/>
      <c r="BV22" s="448">
        <v>225171827</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8"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144995926</v>
      </c>
      <c r="BO23" s="420"/>
      <c r="BP23" s="420"/>
      <c r="BQ23" s="420"/>
      <c r="BR23" s="420"/>
      <c r="BS23" s="420"/>
      <c r="BT23" s="420"/>
      <c r="BU23" s="421"/>
      <c r="BV23" s="419">
        <v>151846443</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8" customHeight="1" thickBot="1" x14ac:dyDescent="0.25">
      <c r="A24" s="169"/>
      <c r="B24" s="398"/>
      <c r="C24" s="399"/>
      <c r="D24" s="400"/>
      <c r="E24" s="375" t="s">
        <v>161</v>
      </c>
      <c r="F24" s="376"/>
      <c r="G24" s="376"/>
      <c r="H24" s="376"/>
      <c r="I24" s="376"/>
      <c r="J24" s="376"/>
      <c r="K24" s="377"/>
      <c r="L24" s="372">
        <v>1</v>
      </c>
      <c r="M24" s="373"/>
      <c r="N24" s="373"/>
      <c r="O24" s="373"/>
      <c r="P24" s="374"/>
      <c r="Q24" s="372">
        <v>10750</v>
      </c>
      <c r="R24" s="373"/>
      <c r="S24" s="373"/>
      <c r="T24" s="373"/>
      <c r="U24" s="373"/>
      <c r="V24" s="374"/>
      <c r="W24" s="462"/>
      <c r="X24" s="399"/>
      <c r="Y24" s="400"/>
      <c r="Z24" s="375" t="s">
        <v>162</v>
      </c>
      <c r="AA24" s="376"/>
      <c r="AB24" s="376"/>
      <c r="AC24" s="376"/>
      <c r="AD24" s="376"/>
      <c r="AE24" s="376"/>
      <c r="AF24" s="376"/>
      <c r="AG24" s="377"/>
      <c r="AH24" s="372">
        <v>2893</v>
      </c>
      <c r="AI24" s="373"/>
      <c r="AJ24" s="373"/>
      <c r="AK24" s="373"/>
      <c r="AL24" s="374"/>
      <c r="AM24" s="372">
        <v>9136094</v>
      </c>
      <c r="AN24" s="373"/>
      <c r="AO24" s="373"/>
      <c r="AP24" s="373"/>
      <c r="AQ24" s="373"/>
      <c r="AR24" s="374"/>
      <c r="AS24" s="372">
        <v>3158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143623673</v>
      </c>
      <c r="BO24" s="420"/>
      <c r="BP24" s="420"/>
      <c r="BQ24" s="420"/>
      <c r="BR24" s="420"/>
      <c r="BS24" s="420"/>
      <c r="BT24" s="420"/>
      <c r="BU24" s="421"/>
      <c r="BV24" s="419">
        <v>150482458</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8" customHeight="1" x14ac:dyDescent="0.2">
      <c r="A25" s="169"/>
      <c r="B25" s="398"/>
      <c r="C25" s="399"/>
      <c r="D25" s="400"/>
      <c r="E25" s="375" t="s">
        <v>164</v>
      </c>
      <c r="F25" s="376"/>
      <c r="G25" s="376"/>
      <c r="H25" s="376"/>
      <c r="I25" s="376"/>
      <c r="J25" s="376"/>
      <c r="K25" s="377"/>
      <c r="L25" s="372">
        <v>2</v>
      </c>
      <c r="M25" s="373"/>
      <c r="N25" s="373"/>
      <c r="O25" s="373"/>
      <c r="P25" s="374"/>
      <c r="Q25" s="372">
        <v>8930</v>
      </c>
      <c r="R25" s="373"/>
      <c r="S25" s="373"/>
      <c r="T25" s="373"/>
      <c r="U25" s="373"/>
      <c r="V25" s="374"/>
      <c r="W25" s="462"/>
      <c r="X25" s="399"/>
      <c r="Y25" s="400"/>
      <c r="Z25" s="375" t="s">
        <v>165</v>
      </c>
      <c r="AA25" s="376"/>
      <c r="AB25" s="376"/>
      <c r="AC25" s="376"/>
      <c r="AD25" s="376"/>
      <c r="AE25" s="376"/>
      <c r="AF25" s="376"/>
      <c r="AG25" s="377"/>
      <c r="AH25" s="372">
        <v>466</v>
      </c>
      <c r="AI25" s="373"/>
      <c r="AJ25" s="373"/>
      <c r="AK25" s="373"/>
      <c r="AL25" s="374"/>
      <c r="AM25" s="372">
        <v>1480016</v>
      </c>
      <c r="AN25" s="373"/>
      <c r="AO25" s="373"/>
      <c r="AP25" s="373"/>
      <c r="AQ25" s="373"/>
      <c r="AR25" s="374"/>
      <c r="AS25" s="372">
        <v>3176</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51975373</v>
      </c>
      <c r="BO25" s="449"/>
      <c r="BP25" s="449"/>
      <c r="BQ25" s="449"/>
      <c r="BR25" s="449"/>
      <c r="BS25" s="449"/>
      <c r="BT25" s="449"/>
      <c r="BU25" s="450"/>
      <c r="BV25" s="448">
        <v>45972951</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8" customHeight="1" x14ac:dyDescent="0.2">
      <c r="A26" s="169"/>
      <c r="B26" s="398"/>
      <c r="C26" s="399"/>
      <c r="D26" s="400"/>
      <c r="E26" s="375" t="s">
        <v>167</v>
      </c>
      <c r="F26" s="376"/>
      <c r="G26" s="376"/>
      <c r="H26" s="376"/>
      <c r="I26" s="376"/>
      <c r="J26" s="376"/>
      <c r="K26" s="377"/>
      <c r="L26" s="372">
        <v>1</v>
      </c>
      <c r="M26" s="373"/>
      <c r="N26" s="373"/>
      <c r="O26" s="373"/>
      <c r="P26" s="374"/>
      <c r="Q26" s="372">
        <v>7300</v>
      </c>
      <c r="R26" s="373"/>
      <c r="S26" s="373"/>
      <c r="T26" s="373"/>
      <c r="U26" s="373"/>
      <c r="V26" s="374"/>
      <c r="W26" s="462"/>
      <c r="X26" s="399"/>
      <c r="Y26" s="400"/>
      <c r="Z26" s="375" t="s">
        <v>168</v>
      </c>
      <c r="AA26" s="430"/>
      <c r="AB26" s="430"/>
      <c r="AC26" s="430"/>
      <c r="AD26" s="430"/>
      <c r="AE26" s="430"/>
      <c r="AF26" s="430"/>
      <c r="AG26" s="431"/>
      <c r="AH26" s="372">
        <v>328</v>
      </c>
      <c r="AI26" s="373"/>
      <c r="AJ26" s="373"/>
      <c r="AK26" s="373"/>
      <c r="AL26" s="374"/>
      <c r="AM26" s="372">
        <v>923976</v>
      </c>
      <c r="AN26" s="373"/>
      <c r="AO26" s="373"/>
      <c r="AP26" s="373"/>
      <c r="AQ26" s="373"/>
      <c r="AR26" s="374"/>
      <c r="AS26" s="372">
        <v>2817</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200000</v>
      </c>
      <c r="BO26" s="420"/>
      <c r="BP26" s="420"/>
      <c r="BQ26" s="420"/>
      <c r="BR26" s="420"/>
      <c r="BS26" s="420"/>
      <c r="BT26" s="420"/>
      <c r="BU26" s="421"/>
      <c r="BV26" s="419">
        <v>200000</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8" customHeight="1" thickBot="1" x14ac:dyDescent="0.25">
      <c r="A27" s="169"/>
      <c r="B27" s="398"/>
      <c r="C27" s="399"/>
      <c r="D27" s="400"/>
      <c r="E27" s="375" t="s">
        <v>170</v>
      </c>
      <c r="F27" s="376"/>
      <c r="G27" s="376"/>
      <c r="H27" s="376"/>
      <c r="I27" s="376"/>
      <c r="J27" s="376"/>
      <c r="K27" s="377"/>
      <c r="L27" s="372">
        <v>1</v>
      </c>
      <c r="M27" s="373"/>
      <c r="N27" s="373"/>
      <c r="O27" s="373"/>
      <c r="P27" s="374"/>
      <c r="Q27" s="372">
        <v>7150</v>
      </c>
      <c r="R27" s="373"/>
      <c r="S27" s="373"/>
      <c r="T27" s="373"/>
      <c r="U27" s="373"/>
      <c r="V27" s="374"/>
      <c r="W27" s="462"/>
      <c r="X27" s="399"/>
      <c r="Y27" s="400"/>
      <c r="Z27" s="375" t="s">
        <v>171</v>
      </c>
      <c r="AA27" s="376"/>
      <c r="AB27" s="376"/>
      <c r="AC27" s="376"/>
      <c r="AD27" s="376"/>
      <c r="AE27" s="376"/>
      <c r="AF27" s="376"/>
      <c r="AG27" s="377"/>
      <c r="AH27" s="372">
        <v>76</v>
      </c>
      <c r="AI27" s="373"/>
      <c r="AJ27" s="373"/>
      <c r="AK27" s="373"/>
      <c r="AL27" s="374"/>
      <c r="AM27" s="372">
        <v>254633</v>
      </c>
      <c r="AN27" s="373"/>
      <c r="AO27" s="373"/>
      <c r="AP27" s="373"/>
      <c r="AQ27" s="373"/>
      <c r="AR27" s="374"/>
      <c r="AS27" s="372">
        <v>3350</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429050</v>
      </c>
      <c r="BO27" s="454"/>
      <c r="BP27" s="454"/>
      <c r="BQ27" s="454"/>
      <c r="BR27" s="454"/>
      <c r="BS27" s="454"/>
      <c r="BT27" s="454"/>
      <c r="BU27" s="455"/>
      <c r="BV27" s="453">
        <v>706380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8" customHeight="1" x14ac:dyDescent="0.2">
      <c r="A28" s="169"/>
      <c r="B28" s="398"/>
      <c r="C28" s="399"/>
      <c r="D28" s="400"/>
      <c r="E28" s="375" t="s">
        <v>173</v>
      </c>
      <c r="F28" s="376"/>
      <c r="G28" s="376"/>
      <c r="H28" s="376"/>
      <c r="I28" s="376"/>
      <c r="J28" s="376"/>
      <c r="K28" s="377"/>
      <c r="L28" s="372">
        <v>1</v>
      </c>
      <c r="M28" s="373"/>
      <c r="N28" s="373"/>
      <c r="O28" s="373"/>
      <c r="P28" s="374"/>
      <c r="Q28" s="372">
        <v>6450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9862776</v>
      </c>
      <c r="BO28" s="449"/>
      <c r="BP28" s="449"/>
      <c r="BQ28" s="449"/>
      <c r="BR28" s="449"/>
      <c r="BS28" s="449"/>
      <c r="BT28" s="449"/>
      <c r="BU28" s="450"/>
      <c r="BV28" s="448">
        <v>11056959</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8" customHeight="1" x14ac:dyDescent="0.2">
      <c r="A29" s="169"/>
      <c r="B29" s="398"/>
      <c r="C29" s="399"/>
      <c r="D29" s="400"/>
      <c r="E29" s="375" t="s">
        <v>176</v>
      </c>
      <c r="F29" s="376"/>
      <c r="G29" s="376"/>
      <c r="H29" s="376"/>
      <c r="I29" s="376"/>
      <c r="J29" s="376"/>
      <c r="K29" s="377"/>
      <c r="L29" s="372">
        <v>36</v>
      </c>
      <c r="M29" s="373"/>
      <c r="N29" s="373"/>
      <c r="O29" s="373"/>
      <c r="P29" s="374"/>
      <c r="Q29" s="372">
        <v>6000</v>
      </c>
      <c r="R29" s="373"/>
      <c r="S29" s="373"/>
      <c r="T29" s="373"/>
      <c r="U29" s="373"/>
      <c r="V29" s="374"/>
      <c r="W29" s="463"/>
      <c r="X29" s="464"/>
      <c r="Y29" s="465"/>
      <c r="Z29" s="375" t="s">
        <v>177</v>
      </c>
      <c r="AA29" s="376"/>
      <c r="AB29" s="376"/>
      <c r="AC29" s="376"/>
      <c r="AD29" s="376"/>
      <c r="AE29" s="376"/>
      <c r="AF29" s="376"/>
      <c r="AG29" s="377"/>
      <c r="AH29" s="372">
        <v>2969</v>
      </c>
      <c r="AI29" s="373"/>
      <c r="AJ29" s="373"/>
      <c r="AK29" s="373"/>
      <c r="AL29" s="374"/>
      <c r="AM29" s="372">
        <v>9390727</v>
      </c>
      <c r="AN29" s="373"/>
      <c r="AO29" s="373"/>
      <c r="AP29" s="373"/>
      <c r="AQ29" s="373"/>
      <c r="AR29" s="374"/>
      <c r="AS29" s="372">
        <v>3163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9979008</v>
      </c>
      <c r="BO29" s="420"/>
      <c r="BP29" s="420"/>
      <c r="BQ29" s="420"/>
      <c r="BR29" s="420"/>
      <c r="BS29" s="420"/>
      <c r="BT29" s="420"/>
      <c r="BU29" s="421"/>
      <c r="BV29" s="419">
        <v>9170446</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8"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100</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7156362</v>
      </c>
      <c r="BO30" s="454"/>
      <c r="BP30" s="454"/>
      <c r="BQ30" s="454"/>
      <c r="BR30" s="454"/>
      <c r="BS30" s="454"/>
      <c r="BT30" s="454"/>
      <c r="BU30" s="455"/>
      <c r="BV30" s="453">
        <v>8987636</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8</v>
      </c>
      <c r="V34" s="367"/>
      <c r="W34" s="368" t="str">
        <f>IF('各会計、関係団体の財政状況及び健全化判断比率'!B28="","",'各会計、関係団体の財政状況及び健全化判断比率'!B28)</f>
        <v>富山市駐車場事業特別会計</v>
      </c>
      <c r="X34" s="368"/>
      <c r="Y34" s="368"/>
      <c r="Z34" s="368"/>
      <c r="AA34" s="368"/>
      <c r="AB34" s="368"/>
      <c r="AC34" s="368"/>
      <c r="AD34" s="368"/>
      <c r="AE34" s="368"/>
      <c r="AF34" s="368"/>
      <c r="AG34" s="368"/>
      <c r="AH34" s="368"/>
      <c r="AI34" s="368"/>
      <c r="AJ34" s="368"/>
      <c r="AK34" s="368"/>
      <c r="AL34" s="169"/>
      <c r="AM34" s="367">
        <f>IF(AO34="","",MAX(C34:D43,U34:V43)+1)</f>
        <v>13</v>
      </c>
      <c r="AN34" s="367"/>
      <c r="AO34" s="368" t="str">
        <f>IF('各会計、関係団体の財政状況及び健全化判断比率'!B33="","",'各会計、関係団体の財政状況及び健全化判断比率'!B33)</f>
        <v>富山市水道事業会計</v>
      </c>
      <c r="AP34" s="368"/>
      <c r="AQ34" s="368"/>
      <c r="AR34" s="368"/>
      <c r="AS34" s="368"/>
      <c r="AT34" s="368"/>
      <c r="AU34" s="368"/>
      <c r="AV34" s="368"/>
      <c r="AW34" s="368"/>
      <c r="AX34" s="368"/>
      <c r="AY34" s="368"/>
      <c r="AZ34" s="368"/>
      <c r="BA34" s="368"/>
      <c r="BB34" s="368"/>
      <c r="BC34" s="368"/>
      <c r="BD34" s="169"/>
      <c r="BE34" s="367">
        <f>IF(BG34="","",MAX(C34:D43,U34:V43,AM34:AN43)+1)</f>
        <v>18</v>
      </c>
      <c r="BF34" s="367"/>
      <c r="BG34" s="368" t="str">
        <f>IF('各会計、関係団体の財政状況及び健全化判断比率'!B38="","",'各会計、関係団体の財政状況及び健全化判断比率'!B38)</f>
        <v>富山市牛岳温泉スキー場事業特別会計</v>
      </c>
      <c r="BH34" s="368"/>
      <c r="BI34" s="368"/>
      <c r="BJ34" s="368"/>
      <c r="BK34" s="368"/>
      <c r="BL34" s="368"/>
      <c r="BM34" s="368"/>
      <c r="BN34" s="368"/>
      <c r="BO34" s="368"/>
      <c r="BP34" s="368"/>
      <c r="BQ34" s="368"/>
      <c r="BR34" s="368"/>
      <c r="BS34" s="368"/>
      <c r="BT34" s="368"/>
      <c r="BU34" s="368"/>
      <c r="BV34" s="169"/>
      <c r="BW34" s="367">
        <f>IF(BY34="","",MAX(C34:D43,U34:V43,AM34:AN43,BE34:BF43)+1)</f>
        <v>21</v>
      </c>
      <c r="BX34" s="367"/>
      <c r="BY34" s="368" t="str">
        <f>IF('各会計、関係団体の財政状況及び健全化判断比率'!B68="","",'各会計、関係団体の財政状況及び健全化判断比率'!B68)</f>
        <v>富山地区広域圏事務組合（一般会計）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27</v>
      </c>
      <c r="CP34" s="367"/>
      <c r="CQ34" s="368" t="str">
        <f>IF('各会計、関係団体の財政状況及び健全化判断比率'!BS7="","",'各会計、関係団体の財政状況及び健全化判断比率'!BS7)</f>
        <v>富山市民プラザ</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富山市公債管理特別会計</v>
      </c>
      <c r="F35" s="368"/>
      <c r="G35" s="368"/>
      <c r="H35" s="368"/>
      <c r="I35" s="368"/>
      <c r="J35" s="368"/>
      <c r="K35" s="368"/>
      <c r="L35" s="368"/>
      <c r="M35" s="368"/>
      <c r="N35" s="368"/>
      <c r="O35" s="368"/>
      <c r="P35" s="368"/>
      <c r="Q35" s="368"/>
      <c r="R35" s="368"/>
      <c r="S35" s="368"/>
      <c r="T35" s="169"/>
      <c r="U35" s="367">
        <f>IF(W35="","",U34+1)</f>
        <v>9</v>
      </c>
      <c r="V35" s="367"/>
      <c r="W35" s="368" t="str">
        <f>IF('各会計、関係団体の財政状況及び健全化判断比率'!B29="","",'各会計、関係団体の財政状況及び健全化判断比率'!B29)</f>
        <v>富山市後期高齢者医療事業特別会計</v>
      </c>
      <c r="X35" s="368"/>
      <c r="Y35" s="368"/>
      <c r="Z35" s="368"/>
      <c r="AA35" s="368"/>
      <c r="AB35" s="368"/>
      <c r="AC35" s="368"/>
      <c r="AD35" s="368"/>
      <c r="AE35" s="368"/>
      <c r="AF35" s="368"/>
      <c r="AG35" s="368"/>
      <c r="AH35" s="368"/>
      <c r="AI35" s="368"/>
      <c r="AJ35" s="368"/>
      <c r="AK35" s="368"/>
      <c r="AL35" s="169"/>
      <c r="AM35" s="367">
        <f t="shared" ref="AM35:AM43" si="0">IF(AO35="","",AM34+1)</f>
        <v>14</v>
      </c>
      <c r="AN35" s="367"/>
      <c r="AO35" s="368" t="str">
        <f>IF('各会計、関係団体の財政状況及び健全化判断比率'!B34="","",'各会計、関係団体の財政状況及び健全化判断比率'!B34)</f>
        <v>富山市工業用水道事業会計</v>
      </c>
      <c r="AP35" s="368"/>
      <c r="AQ35" s="368"/>
      <c r="AR35" s="368"/>
      <c r="AS35" s="368"/>
      <c r="AT35" s="368"/>
      <c r="AU35" s="368"/>
      <c r="AV35" s="368"/>
      <c r="AW35" s="368"/>
      <c r="AX35" s="368"/>
      <c r="AY35" s="368"/>
      <c r="AZ35" s="368"/>
      <c r="BA35" s="368"/>
      <c r="BB35" s="368"/>
      <c r="BC35" s="368"/>
      <c r="BD35" s="169"/>
      <c r="BE35" s="367">
        <f t="shared" ref="BE35:BE43" si="1">IF(BG35="","",BE34+1)</f>
        <v>19</v>
      </c>
      <c r="BF35" s="367"/>
      <c r="BG35" s="368" t="str">
        <f>IF('各会計、関係団体の財政状況及び健全化判断比率'!B39="","",'各会計、関係団体の財政状況及び健全化判断比率'!B39)</f>
        <v>富山市公設地方卸売市場事業特別会計</v>
      </c>
      <c r="BH35" s="368"/>
      <c r="BI35" s="368"/>
      <c r="BJ35" s="368"/>
      <c r="BK35" s="368"/>
      <c r="BL35" s="368"/>
      <c r="BM35" s="368"/>
      <c r="BN35" s="368"/>
      <c r="BO35" s="368"/>
      <c r="BP35" s="368"/>
      <c r="BQ35" s="368"/>
      <c r="BR35" s="368"/>
      <c r="BS35" s="368"/>
      <c r="BT35" s="368"/>
      <c r="BU35" s="368"/>
      <c r="BV35" s="169"/>
      <c r="BW35" s="367">
        <f t="shared" ref="BW35:BW43" si="2">IF(BY35="","",BW34+1)</f>
        <v>22</v>
      </c>
      <c r="BX35" s="367"/>
      <c r="BY35" s="368" t="str">
        <f>IF('各会計、関係団体の財政状況及び健全化判断比率'!B69="","",'各会計、関係団体の財政状況及び健全化判断比率'!B69)</f>
        <v>富山県市町村会館管理組合</v>
      </c>
      <c r="BZ35" s="368"/>
      <c r="CA35" s="368"/>
      <c r="CB35" s="368"/>
      <c r="CC35" s="368"/>
      <c r="CD35" s="368"/>
      <c r="CE35" s="368"/>
      <c r="CF35" s="368"/>
      <c r="CG35" s="368"/>
      <c r="CH35" s="368"/>
      <c r="CI35" s="368"/>
      <c r="CJ35" s="368"/>
      <c r="CK35" s="368"/>
      <c r="CL35" s="368"/>
      <c r="CM35" s="368"/>
      <c r="CN35" s="169"/>
      <c r="CO35" s="367">
        <f t="shared" ref="CO35:CO43" si="3">IF(CQ35="","",CO34+1)</f>
        <v>28</v>
      </c>
      <c r="CP35" s="367"/>
      <c r="CQ35" s="368" t="str">
        <f>IF('各会計、関係団体の財政状況及び健全化判断比率'!BS8="","",'各会計、関係団体の財政状況及び健全化判断比率'!BS8)</f>
        <v>富山市民文化事業団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f>IF(E36="","",C35+1)</f>
        <v>3</v>
      </c>
      <c r="D36" s="367"/>
      <c r="E36" s="368" t="str">
        <f>IF('各会計、関係団体の財政状況及び健全化判断比率'!B9="","",'各会計、関係団体の財政状況及び健全化判断比率'!B9)</f>
        <v>富山市母子父子寡婦福祉資金貸付事業特別会計</v>
      </c>
      <c r="F36" s="368"/>
      <c r="G36" s="368"/>
      <c r="H36" s="368"/>
      <c r="I36" s="368"/>
      <c r="J36" s="368"/>
      <c r="K36" s="368"/>
      <c r="L36" s="368"/>
      <c r="M36" s="368"/>
      <c r="N36" s="368"/>
      <c r="O36" s="368"/>
      <c r="P36" s="368"/>
      <c r="Q36" s="368"/>
      <c r="R36" s="368"/>
      <c r="S36" s="368"/>
      <c r="T36" s="169"/>
      <c r="U36" s="367">
        <f t="shared" ref="U36:U43" si="4">IF(W36="","",U35+1)</f>
        <v>10</v>
      </c>
      <c r="V36" s="367"/>
      <c r="W36" s="368" t="str">
        <f>IF('各会計、関係団体の財政状況及び健全化判断比率'!B30="","",'各会計、関係団体の財政状況及び健全化判断比率'!B30)</f>
        <v>富山市介護保険事業特別会計</v>
      </c>
      <c r="X36" s="368"/>
      <c r="Y36" s="368"/>
      <c r="Z36" s="368"/>
      <c r="AA36" s="368"/>
      <c r="AB36" s="368"/>
      <c r="AC36" s="368"/>
      <c r="AD36" s="368"/>
      <c r="AE36" s="368"/>
      <c r="AF36" s="368"/>
      <c r="AG36" s="368"/>
      <c r="AH36" s="368"/>
      <c r="AI36" s="368"/>
      <c r="AJ36" s="368"/>
      <c r="AK36" s="368"/>
      <c r="AL36" s="169"/>
      <c r="AM36" s="367">
        <f t="shared" si="0"/>
        <v>15</v>
      </c>
      <c r="AN36" s="367"/>
      <c r="AO36" s="368" t="str">
        <f>IF('各会計、関係団体の財政状況及び健全化判断比率'!B35="","",'各会計、関係団体の財政状況及び健全化判断比率'!B35)</f>
        <v>富山市公共下水道事業会計</v>
      </c>
      <c r="AP36" s="368"/>
      <c r="AQ36" s="368"/>
      <c r="AR36" s="368"/>
      <c r="AS36" s="368"/>
      <c r="AT36" s="368"/>
      <c r="AU36" s="368"/>
      <c r="AV36" s="368"/>
      <c r="AW36" s="368"/>
      <c r="AX36" s="368"/>
      <c r="AY36" s="368"/>
      <c r="AZ36" s="368"/>
      <c r="BA36" s="368"/>
      <c r="BB36" s="368"/>
      <c r="BC36" s="368"/>
      <c r="BD36" s="169"/>
      <c r="BE36" s="367">
        <f t="shared" si="1"/>
        <v>20</v>
      </c>
      <c r="BF36" s="367"/>
      <c r="BG36" s="368" t="str">
        <f>IF('各会計、関係団体の財政状況及び健全化判断比率'!B40="","",'各会計、関係団体の財政状況及び健全化判断比率'!B40)</f>
        <v>富山市企業団地造成事業特別会計</v>
      </c>
      <c r="BH36" s="368"/>
      <c r="BI36" s="368"/>
      <c r="BJ36" s="368"/>
      <c r="BK36" s="368"/>
      <c r="BL36" s="368"/>
      <c r="BM36" s="368"/>
      <c r="BN36" s="368"/>
      <c r="BO36" s="368"/>
      <c r="BP36" s="368"/>
      <c r="BQ36" s="368"/>
      <c r="BR36" s="368"/>
      <c r="BS36" s="368"/>
      <c r="BT36" s="368"/>
      <c r="BU36" s="368"/>
      <c r="BV36" s="169"/>
      <c r="BW36" s="367">
        <f t="shared" si="2"/>
        <v>23</v>
      </c>
      <c r="BX36" s="367"/>
      <c r="BY36" s="368" t="str">
        <f>IF('各会計、関係団体の財政状況及び健全化判断比率'!B70="","",'各会計、関係団体の財政状況及び健全化判断比率'!B70)</f>
        <v>三郷利田用水市町村組合</v>
      </c>
      <c r="BZ36" s="368"/>
      <c r="CA36" s="368"/>
      <c r="CB36" s="368"/>
      <c r="CC36" s="368"/>
      <c r="CD36" s="368"/>
      <c r="CE36" s="368"/>
      <c r="CF36" s="368"/>
      <c r="CG36" s="368"/>
      <c r="CH36" s="368"/>
      <c r="CI36" s="368"/>
      <c r="CJ36" s="368"/>
      <c r="CK36" s="368"/>
      <c r="CL36" s="368"/>
      <c r="CM36" s="368"/>
      <c r="CN36" s="169"/>
      <c r="CO36" s="367">
        <f t="shared" si="3"/>
        <v>29</v>
      </c>
      <c r="CP36" s="367"/>
      <c r="CQ36" s="368" t="str">
        <f>IF('各会計、関係団体の財政状況及び健全化判断比率'!BS9="","",'各会計、関係団体の財政状況及び健全化判断比率'!BS9)</f>
        <v>富山市シルバー人材センター</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f>IF(E37="","",C36+1)</f>
        <v>4</v>
      </c>
      <c r="D37" s="367"/>
      <c r="E37" s="368" t="str">
        <f>IF('各会計、関係団体の財政状況及び健全化判断比率'!B10="","",'各会計、関係団体の財政状況及び健全化判断比率'!B10)</f>
        <v>富山市まちなか診療所事業特別会計</v>
      </c>
      <c r="F37" s="368"/>
      <c r="G37" s="368"/>
      <c r="H37" s="368"/>
      <c r="I37" s="368"/>
      <c r="J37" s="368"/>
      <c r="K37" s="368"/>
      <c r="L37" s="368"/>
      <c r="M37" s="368"/>
      <c r="N37" s="368"/>
      <c r="O37" s="368"/>
      <c r="P37" s="368"/>
      <c r="Q37" s="368"/>
      <c r="R37" s="368"/>
      <c r="S37" s="368"/>
      <c r="T37" s="169"/>
      <c r="U37" s="367">
        <f t="shared" si="4"/>
        <v>11</v>
      </c>
      <c r="V37" s="367"/>
      <c r="W37" s="368" t="str">
        <f>IF('各会計、関係団体の財政状況及び健全化判断比率'!B31="","",'各会計、関係団体の財政状況及び健全化判断比率'!B31)</f>
        <v>富山市国民健康保険事業特別会計</v>
      </c>
      <c r="X37" s="368"/>
      <c r="Y37" s="368"/>
      <c r="Z37" s="368"/>
      <c r="AA37" s="368"/>
      <c r="AB37" s="368"/>
      <c r="AC37" s="368"/>
      <c r="AD37" s="368"/>
      <c r="AE37" s="368"/>
      <c r="AF37" s="368"/>
      <c r="AG37" s="368"/>
      <c r="AH37" s="368"/>
      <c r="AI37" s="368"/>
      <c r="AJ37" s="368"/>
      <c r="AK37" s="368"/>
      <c r="AL37" s="169"/>
      <c r="AM37" s="367">
        <f t="shared" si="0"/>
        <v>16</v>
      </c>
      <c r="AN37" s="367"/>
      <c r="AO37" s="368" t="str">
        <f>IF('各会計、関係団体の財政状況及び健全化判断比率'!B36="","",'各会計、関係団体の財政状況及び健全化判断比率'!B36)</f>
        <v>富山市病院事業会計</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24</v>
      </c>
      <c r="BX37" s="367"/>
      <c r="BY37" s="368" t="str">
        <f>IF('各会計、関係団体の財政状況及び健全化判断比率'!B71="","",'各会計、関係団体の財政状況及び健全化判断比率'!B71)</f>
        <v>常願寺川右岸水防市町村組合</v>
      </c>
      <c r="BZ37" s="368"/>
      <c r="CA37" s="368"/>
      <c r="CB37" s="368"/>
      <c r="CC37" s="368"/>
      <c r="CD37" s="368"/>
      <c r="CE37" s="368"/>
      <c r="CF37" s="368"/>
      <c r="CG37" s="368"/>
      <c r="CH37" s="368"/>
      <c r="CI37" s="368"/>
      <c r="CJ37" s="368"/>
      <c r="CK37" s="368"/>
      <c r="CL37" s="368"/>
      <c r="CM37" s="368"/>
      <c r="CN37" s="169"/>
      <c r="CO37" s="367">
        <f t="shared" si="3"/>
        <v>30</v>
      </c>
      <c r="CP37" s="367"/>
      <c r="CQ37" s="368" t="str">
        <f>IF('各会計、関係団体の財政状況及び健全化判断比率'!BS10="","",'各会計、関係団体の財政状況及び健全化判断比率'!BS10)</f>
        <v>富山市生活環境サービス</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f t="shared" ref="C38:C43" si="5">IF(E38="","",C37+1)</f>
        <v>5</v>
      </c>
      <c r="D38" s="367"/>
      <c r="E38" s="368" t="str">
        <f>IF('各会計、関係団体の財政状況及び健全化判断比率'!B11="","",'各会計、関係団体の財政状況及び健全化判断比率'!B11)</f>
        <v>富山市牛岳温泉健康センター事業特別会計</v>
      </c>
      <c r="F38" s="368"/>
      <c r="G38" s="368"/>
      <c r="H38" s="368"/>
      <c r="I38" s="368"/>
      <c r="J38" s="368"/>
      <c r="K38" s="368"/>
      <c r="L38" s="368"/>
      <c r="M38" s="368"/>
      <c r="N38" s="368"/>
      <c r="O38" s="368"/>
      <c r="P38" s="368"/>
      <c r="Q38" s="368"/>
      <c r="R38" s="368"/>
      <c r="S38" s="368"/>
      <c r="T38" s="169"/>
      <c r="U38" s="367">
        <f t="shared" si="4"/>
        <v>12</v>
      </c>
      <c r="V38" s="367"/>
      <c r="W38" s="368" t="str">
        <f>IF('各会計、関係団体の財政状況及び健全化判断比率'!B32="","",'各会計、関係団体の財政状況及び健全化判断比率'!B32)</f>
        <v>富山市競輪事業特別会計</v>
      </c>
      <c r="X38" s="368"/>
      <c r="Y38" s="368"/>
      <c r="Z38" s="368"/>
      <c r="AA38" s="368"/>
      <c r="AB38" s="368"/>
      <c r="AC38" s="368"/>
      <c r="AD38" s="368"/>
      <c r="AE38" s="368"/>
      <c r="AF38" s="368"/>
      <c r="AG38" s="368"/>
      <c r="AH38" s="368"/>
      <c r="AI38" s="368"/>
      <c r="AJ38" s="368"/>
      <c r="AK38" s="368"/>
      <c r="AL38" s="169"/>
      <c r="AM38" s="367">
        <f t="shared" si="0"/>
        <v>17</v>
      </c>
      <c r="AN38" s="367"/>
      <c r="AO38" s="368" t="str">
        <f>IF('各会計、関係団体の財政状況及び健全化判断比率'!B37="","",'各会計、関係団体の財政状況及び健全化判断比率'!B37)</f>
        <v>富山市農業集落排水事業会計</v>
      </c>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25</v>
      </c>
      <c r="BX38" s="367"/>
      <c r="BY38" s="368" t="str">
        <f>IF('各会計、関係団体の財政状況及び健全化判断比率'!B72="","",'各会計、関係団体の財政状況及び健全化判断比率'!B72)</f>
        <v>富山県後期高齢者医療広域連合（一般会計）</v>
      </c>
      <c r="BZ38" s="368"/>
      <c r="CA38" s="368"/>
      <c r="CB38" s="368"/>
      <c r="CC38" s="368"/>
      <c r="CD38" s="368"/>
      <c r="CE38" s="368"/>
      <c r="CF38" s="368"/>
      <c r="CG38" s="368"/>
      <c r="CH38" s="368"/>
      <c r="CI38" s="368"/>
      <c r="CJ38" s="368"/>
      <c r="CK38" s="368"/>
      <c r="CL38" s="368"/>
      <c r="CM38" s="368"/>
      <c r="CN38" s="169"/>
      <c r="CO38" s="367">
        <f t="shared" si="3"/>
        <v>31</v>
      </c>
      <c r="CP38" s="367"/>
      <c r="CQ38" s="368" t="str">
        <f>IF('各会計、関係団体の財政状況及び健全化判断比率'!BS11="","",'各会計、関係団体の財政状況及び健全化判断比率'!BS11)</f>
        <v>富山市勤労者福祉サービスセンター</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f t="shared" si="5"/>
        <v>6</v>
      </c>
      <c r="D39" s="367"/>
      <c r="E39" s="368" t="str">
        <f>IF('各会計、関係団体の財政状況及び健全化判断比率'!B12="","",'各会計、関係団体の財政状況及び健全化判断比率'!B12)</f>
        <v>富山市軌道整備事業特別会計</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26</v>
      </c>
      <c r="BX39" s="367"/>
      <c r="BY39" s="368" t="str">
        <f>IF('各会計、関係団体の財政状況及び健全化判断比率'!B73="","",'各会計、関係団体の財政状況及び健全化判断比率'!B73)</f>
        <v>富山県後期高齢者医療広域連合（後期高齢者医療事業特別会計）</v>
      </c>
      <c r="BZ39" s="368"/>
      <c r="CA39" s="368"/>
      <c r="CB39" s="368"/>
      <c r="CC39" s="368"/>
      <c r="CD39" s="368"/>
      <c r="CE39" s="368"/>
      <c r="CF39" s="368"/>
      <c r="CG39" s="368"/>
      <c r="CH39" s="368"/>
      <c r="CI39" s="368"/>
      <c r="CJ39" s="368"/>
      <c r="CK39" s="368"/>
      <c r="CL39" s="368"/>
      <c r="CM39" s="368"/>
      <c r="CN39" s="169"/>
      <c r="CO39" s="367">
        <f t="shared" si="3"/>
        <v>32</v>
      </c>
      <c r="CP39" s="367"/>
      <c r="CQ39" s="368" t="str">
        <f>IF('各会計、関係団体の財政状況及び健全化判断比率'!BS12="","",'各会計、関係団体の財政状況及び健全化判断比率'!BS12)</f>
        <v>富山市ガラス工芸センター</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f t="shared" si="5"/>
        <v>7</v>
      </c>
      <c r="D40" s="367"/>
      <c r="E40" s="368" t="str">
        <f>IF('各会計、関係団体の財政状況及び健全化判断比率'!B13="","",'各会計、関係団体の財政状況及び健全化判断比率'!B13)</f>
        <v>富山市賃貸住宅・店舗事業特別会計</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f t="shared" si="3"/>
        <v>33</v>
      </c>
      <c r="CP40" s="367"/>
      <c r="CQ40" s="368" t="str">
        <f>IF('各会計、関係団体の財政状況及び健全化判断比率'!BS13="","",'各会計、関係団体の財政状況及び健全化判断比率'!BS13)</f>
        <v>岩瀬カナル会館</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f t="shared" si="3"/>
        <v>34</v>
      </c>
      <c r="CP41" s="367"/>
      <c r="CQ41" s="368" t="str">
        <f>IF('各会計、関係団体の財政状況及び健全化判断比率'!BS14="","",'各会計、関係団体の財政状況及び健全化判断比率'!BS14)</f>
        <v>富山市ファミリーパーク公社</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f t="shared" si="3"/>
        <v>35</v>
      </c>
      <c r="CP42" s="367"/>
      <c r="CQ42" s="368" t="str">
        <f>IF('各会計、関係団体の財政状況及び健全化判断比率'!BS15="","",'各会計、関係団体の財政状況及び健全化判断比率'!BS15)</f>
        <v>富山市スポーツ協会</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f t="shared" si="3"/>
        <v>36</v>
      </c>
      <c r="CP43" s="367"/>
      <c r="CQ43" s="368" t="str">
        <f>IF('各会計、関係団体の財政状況及び健全化判断比率'!BS16="","",'各会計、関係団体の財政状況及び健全化判断比率'!BS16)</f>
        <v>富山市学校給食会</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gr5b7rigt+R/eKMLt9S4ettDrS1E+VHVipxAZNe818dQUh9fWMxfGoA/GB7zpC5s1YIhi46vWNlMuTvyU68oyw==" saltValue="IINgkiYtvq8hYzbWVz9o+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3" zoomScaleSheetLayoutView="100" workbookViewId="0">
      <selection activeCell="C37" sqref="B37:E37"/>
    </sheetView>
  </sheetViews>
  <sheetFormatPr defaultColWidth="0" defaultRowHeight="13.5" customHeight="1" zeroHeight="1" x14ac:dyDescent="0.2"/>
  <cols>
    <col min="1" max="1" width="6.5546875" style="23" customWidth="1"/>
    <col min="2" max="2" width="11" style="23" customWidth="1"/>
    <col min="3" max="3" width="17" style="23" customWidth="1"/>
    <col min="4" max="5" width="16.5546875" style="23" customWidth="1"/>
    <col min="6" max="15" width="15" style="23" customWidth="1"/>
    <col min="16" max="16" width="24" style="23" customWidth="1"/>
    <col min="17" max="16384" width="0" style="23" hidden="1"/>
  </cols>
  <sheetData>
    <row r="1" spans="1:16" ht="16.45" customHeight="1" x14ac:dyDescent="0.2">
      <c r="A1" s="22"/>
      <c r="B1" s="22"/>
      <c r="C1" s="22"/>
      <c r="D1" s="22"/>
      <c r="E1" s="22"/>
      <c r="F1" s="22"/>
      <c r="G1" s="22"/>
      <c r="H1" s="22"/>
      <c r="I1" s="22"/>
      <c r="J1" s="22"/>
      <c r="K1" s="22"/>
      <c r="L1" s="22"/>
      <c r="M1" s="22"/>
      <c r="N1" s="22"/>
      <c r="O1" s="22"/>
      <c r="P1" s="22"/>
    </row>
    <row r="2" spans="1:16" ht="16.45" customHeight="1" x14ac:dyDescent="0.2">
      <c r="A2" s="22"/>
      <c r="B2" s="22"/>
      <c r="C2" s="22"/>
      <c r="D2" s="22"/>
      <c r="E2" s="22"/>
      <c r="F2" s="22"/>
      <c r="G2" s="22"/>
      <c r="H2" s="22"/>
      <c r="I2" s="22"/>
      <c r="J2" s="22"/>
      <c r="K2" s="22"/>
      <c r="L2" s="22"/>
      <c r="M2" s="22"/>
      <c r="N2" s="22"/>
      <c r="O2" s="22"/>
      <c r="P2" s="22"/>
    </row>
    <row r="3" spans="1:16" ht="16.45" customHeight="1" x14ac:dyDescent="0.2">
      <c r="A3" s="22"/>
      <c r="B3" s="22"/>
      <c r="C3" s="22"/>
      <c r="D3" s="22"/>
      <c r="E3" s="22"/>
      <c r="F3" s="22"/>
      <c r="G3" s="22"/>
      <c r="H3" s="22"/>
      <c r="I3" s="22"/>
      <c r="J3" s="22"/>
      <c r="K3" s="22"/>
      <c r="L3" s="22"/>
      <c r="M3" s="22"/>
      <c r="N3" s="22"/>
      <c r="O3" s="22"/>
      <c r="P3" s="22"/>
    </row>
    <row r="4" spans="1:16" ht="16.45" customHeight="1" x14ac:dyDescent="0.2">
      <c r="A4" s="22"/>
      <c r="B4" s="22"/>
      <c r="C4" s="22"/>
      <c r="D4" s="22"/>
      <c r="E4" s="22"/>
      <c r="F4" s="22"/>
      <c r="G4" s="22"/>
      <c r="H4" s="22"/>
      <c r="I4" s="22"/>
      <c r="J4" s="22"/>
      <c r="K4" s="22"/>
      <c r="L4" s="22"/>
      <c r="M4" s="22"/>
      <c r="N4" s="22"/>
      <c r="O4" s="22"/>
      <c r="P4" s="22"/>
    </row>
    <row r="5" spans="1:16" ht="16.45" customHeight="1" x14ac:dyDescent="0.2">
      <c r="A5" s="22"/>
      <c r="B5" s="22"/>
      <c r="C5" s="22"/>
      <c r="D5" s="22"/>
      <c r="E5" s="22"/>
      <c r="F5" s="22"/>
      <c r="G5" s="22"/>
      <c r="H5" s="22"/>
      <c r="I5" s="22"/>
      <c r="J5" s="22"/>
      <c r="K5" s="22"/>
      <c r="L5" s="22"/>
      <c r="M5" s="22"/>
      <c r="N5" s="22"/>
      <c r="O5" s="22"/>
      <c r="P5" s="22"/>
    </row>
    <row r="6" spans="1:16" ht="16.45" customHeight="1" x14ac:dyDescent="0.2">
      <c r="A6" s="22"/>
      <c r="B6" s="22"/>
      <c r="C6" s="22"/>
      <c r="D6" s="22"/>
      <c r="E6" s="22"/>
      <c r="F6" s="22"/>
      <c r="G6" s="22"/>
      <c r="H6" s="22"/>
      <c r="I6" s="22"/>
      <c r="J6" s="22"/>
      <c r="K6" s="22"/>
      <c r="L6" s="22"/>
      <c r="M6" s="22"/>
      <c r="N6" s="22"/>
      <c r="O6" s="22"/>
      <c r="P6" s="22"/>
    </row>
    <row r="7" spans="1:16" ht="16.45" customHeight="1" x14ac:dyDescent="0.2">
      <c r="A7" s="22"/>
      <c r="B7" s="22"/>
      <c r="C7" s="22"/>
      <c r="D7" s="22"/>
      <c r="E7" s="22"/>
      <c r="F7" s="22"/>
      <c r="G7" s="22"/>
      <c r="H7" s="22"/>
      <c r="I7" s="22"/>
      <c r="J7" s="22"/>
      <c r="K7" s="22"/>
      <c r="L7" s="22"/>
      <c r="M7" s="22"/>
      <c r="N7" s="22"/>
      <c r="O7" s="22"/>
      <c r="P7" s="22"/>
    </row>
    <row r="8" spans="1:16" ht="16.45" customHeight="1" x14ac:dyDescent="0.2">
      <c r="A8" s="22"/>
      <c r="B8" s="22"/>
      <c r="C8" s="22"/>
      <c r="D8" s="22"/>
      <c r="E8" s="22"/>
      <c r="F8" s="22"/>
      <c r="G8" s="22"/>
      <c r="H8" s="22"/>
      <c r="I8" s="22"/>
      <c r="J8" s="22"/>
      <c r="K8" s="22"/>
      <c r="L8" s="22"/>
      <c r="M8" s="22"/>
      <c r="N8" s="22"/>
      <c r="O8" s="22"/>
      <c r="P8" s="22"/>
    </row>
    <row r="9" spans="1:16" ht="16.45" customHeight="1" x14ac:dyDescent="0.2">
      <c r="A9" s="22"/>
      <c r="B9" s="22"/>
      <c r="C9" s="22"/>
      <c r="D9" s="22"/>
      <c r="E9" s="22"/>
      <c r="F9" s="22"/>
      <c r="G9" s="22"/>
      <c r="H9" s="22"/>
      <c r="I9" s="22"/>
      <c r="J9" s="22"/>
      <c r="K9" s="22"/>
      <c r="L9" s="22"/>
      <c r="M9" s="22"/>
      <c r="N9" s="22"/>
      <c r="O9" s="22"/>
      <c r="P9" s="22"/>
    </row>
    <row r="10" spans="1:16" ht="16.45" customHeight="1" x14ac:dyDescent="0.2">
      <c r="A10" s="22"/>
      <c r="B10" s="22"/>
      <c r="C10" s="22"/>
      <c r="D10" s="22"/>
      <c r="E10" s="22"/>
      <c r="F10" s="22"/>
      <c r="G10" s="22"/>
      <c r="H10" s="22"/>
      <c r="I10" s="22"/>
      <c r="J10" s="22"/>
      <c r="K10" s="22"/>
      <c r="L10" s="22"/>
      <c r="M10" s="22"/>
      <c r="N10" s="22"/>
      <c r="O10" s="22"/>
      <c r="P10" s="22"/>
    </row>
    <row r="11" spans="1:16" ht="16.45" customHeight="1" x14ac:dyDescent="0.2">
      <c r="A11" s="22"/>
      <c r="B11" s="22"/>
      <c r="C11" s="22"/>
      <c r="D11" s="22"/>
      <c r="E11" s="22"/>
      <c r="F11" s="22"/>
      <c r="G11" s="22"/>
      <c r="H11" s="22"/>
      <c r="I11" s="22"/>
      <c r="J11" s="22"/>
      <c r="K11" s="22"/>
      <c r="L11" s="22"/>
      <c r="M11" s="22"/>
      <c r="N11" s="22"/>
      <c r="O11" s="22"/>
      <c r="P11" s="22"/>
    </row>
    <row r="12" spans="1:16" ht="16.45" customHeight="1" x14ac:dyDescent="0.2">
      <c r="A12" s="22"/>
      <c r="B12" s="22"/>
      <c r="C12" s="22"/>
      <c r="D12" s="22"/>
      <c r="E12" s="22"/>
      <c r="F12" s="22"/>
      <c r="G12" s="22"/>
      <c r="H12" s="22"/>
      <c r="I12" s="22"/>
      <c r="J12" s="22"/>
      <c r="K12" s="22"/>
      <c r="L12" s="22"/>
      <c r="M12" s="22"/>
      <c r="N12" s="22"/>
      <c r="O12" s="22"/>
      <c r="P12" s="22"/>
    </row>
    <row r="13" spans="1:16" ht="16.45" customHeight="1" x14ac:dyDescent="0.2">
      <c r="A13" s="22"/>
      <c r="B13" s="22"/>
      <c r="C13" s="22"/>
      <c r="D13" s="22"/>
      <c r="E13" s="22"/>
      <c r="F13" s="22"/>
      <c r="G13" s="22"/>
      <c r="H13" s="22"/>
      <c r="I13" s="22"/>
      <c r="J13" s="22"/>
      <c r="K13" s="22"/>
      <c r="L13" s="22"/>
      <c r="M13" s="22"/>
      <c r="N13" s="22"/>
      <c r="O13" s="22"/>
      <c r="P13" s="22"/>
    </row>
    <row r="14" spans="1:16" ht="16.45" customHeight="1" x14ac:dyDescent="0.2">
      <c r="A14" s="22"/>
      <c r="B14" s="22"/>
      <c r="C14" s="22"/>
      <c r="D14" s="22"/>
      <c r="E14" s="22"/>
      <c r="F14" s="22"/>
      <c r="G14" s="22"/>
      <c r="H14" s="22"/>
      <c r="I14" s="22"/>
      <c r="J14" s="22"/>
      <c r="K14" s="22"/>
      <c r="L14" s="22"/>
      <c r="M14" s="22"/>
      <c r="N14" s="22"/>
      <c r="O14" s="22"/>
      <c r="P14" s="22"/>
    </row>
    <row r="15" spans="1:16" ht="16.45" customHeight="1" x14ac:dyDescent="0.2">
      <c r="A15" s="22"/>
      <c r="B15" s="22"/>
      <c r="C15" s="22"/>
      <c r="D15" s="22"/>
      <c r="E15" s="22"/>
      <c r="F15" s="22"/>
      <c r="G15" s="22"/>
      <c r="H15" s="22"/>
      <c r="I15" s="22"/>
      <c r="J15" s="22"/>
      <c r="K15" s="22"/>
      <c r="L15" s="22"/>
      <c r="M15" s="22"/>
      <c r="N15" s="22"/>
      <c r="O15" s="22"/>
      <c r="P15" s="22"/>
    </row>
    <row r="16" spans="1:16" ht="16.45" customHeight="1" x14ac:dyDescent="0.2">
      <c r="A16" s="22"/>
      <c r="B16" s="22"/>
      <c r="C16" s="22"/>
      <c r="D16" s="22"/>
      <c r="E16" s="22"/>
      <c r="F16" s="22"/>
      <c r="G16" s="22"/>
      <c r="H16" s="22"/>
      <c r="I16" s="22"/>
      <c r="J16" s="22"/>
      <c r="K16" s="22"/>
      <c r="L16" s="22"/>
      <c r="M16" s="22"/>
      <c r="N16" s="22"/>
      <c r="O16" s="22"/>
      <c r="P16" s="22"/>
    </row>
    <row r="17" spans="1:16" ht="16.45" customHeight="1" x14ac:dyDescent="0.2">
      <c r="A17" s="22"/>
      <c r="B17" s="22"/>
      <c r="C17" s="22"/>
      <c r="D17" s="22"/>
      <c r="E17" s="22"/>
      <c r="F17" s="22"/>
      <c r="G17" s="22"/>
      <c r="H17" s="22"/>
      <c r="I17" s="22"/>
      <c r="J17" s="22"/>
      <c r="K17" s="22"/>
      <c r="L17" s="22"/>
      <c r="M17" s="22"/>
      <c r="N17" s="22"/>
      <c r="O17" s="22"/>
      <c r="P17" s="22"/>
    </row>
    <row r="18" spans="1:16" ht="16.45" customHeight="1" x14ac:dyDescent="0.2">
      <c r="A18" s="22"/>
      <c r="B18" s="22"/>
      <c r="C18" s="22"/>
      <c r="D18" s="22"/>
      <c r="E18" s="22"/>
      <c r="F18" s="22"/>
      <c r="G18" s="22"/>
      <c r="H18" s="22"/>
      <c r="I18" s="22"/>
      <c r="J18" s="22"/>
      <c r="K18" s="22"/>
      <c r="L18" s="22"/>
      <c r="M18" s="22"/>
      <c r="N18" s="22"/>
      <c r="O18" s="22"/>
      <c r="P18" s="22"/>
    </row>
    <row r="19" spans="1:16" ht="16.45" customHeight="1" x14ac:dyDescent="0.2">
      <c r="A19" s="22"/>
      <c r="B19" s="22"/>
      <c r="C19" s="22"/>
      <c r="D19" s="22"/>
      <c r="E19" s="22"/>
      <c r="F19" s="22"/>
      <c r="G19" s="22"/>
      <c r="H19" s="22"/>
      <c r="I19" s="22"/>
      <c r="J19" s="22"/>
      <c r="K19" s="22"/>
      <c r="L19" s="22"/>
      <c r="M19" s="22"/>
      <c r="N19" s="22"/>
      <c r="O19" s="22"/>
      <c r="P19" s="22"/>
    </row>
    <row r="20" spans="1:16" ht="16.45" customHeight="1" x14ac:dyDescent="0.2">
      <c r="A20" s="22"/>
      <c r="B20" s="22"/>
      <c r="C20" s="22"/>
      <c r="D20" s="22"/>
      <c r="E20" s="22"/>
      <c r="F20" s="22"/>
      <c r="G20" s="22"/>
      <c r="H20" s="22"/>
      <c r="I20" s="22"/>
      <c r="J20" s="22"/>
      <c r="K20" s="22"/>
      <c r="L20" s="22"/>
      <c r="M20" s="22"/>
      <c r="N20" s="22"/>
      <c r="O20" s="22"/>
      <c r="P20" s="22"/>
    </row>
    <row r="21" spans="1:16" ht="16.45" customHeight="1" x14ac:dyDescent="0.2">
      <c r="A21" s="22"/>
      <c r="B21" s="22"/>
      <c r="C21" s="22"/>
      <c r="D21" s="22"/>
      <c r="E21" s="22"/>
      <c r="F21" s="22"/>
      <c r="G21" s="22"/>
      <c r="H21" s="22"/>
      <c r="I21" s="22"/>
      <c r="J21" s="22"/>
      <c r="K21" s="22"/>
      <c r="L21" s="22"/>
      <c r="M21" s="22"/>
      <c r="N21" s="22"/>
      <c r="O21" s="22"/>
      <c r="P21" s="22"/>
    </row>
    <row r="22" spans="1:16" ht="16.45" customHeight="1" x14ac:dyDescent="0.2">
      <c r="A22" s="22"/>
      <c r="B22" s="22"/>
      <c r="C22" s="22"/>
      <c r="D22" s="22"/>
      <c r="E22" s="22"/>
      <c r="F22" s="22"/>
      <c r="G22" s="22"/>
      <c r="H22" s="22"/>
      <c r="I22" s="22"/>
      <c r="J22" s="22"/>
      <c r="K22" s="22"/>
      <c r="L22" s="22"/>
      <c r="M22" s="22"/>
      <c r="N22" s="22"/>
      <c r="O22" s="22"/>
      <c r="P22" s="22"/>
    </row>
    <row r="23" spans="1:16" ht="16.45" customHeight="1" x14ac:dyDescent="0.2">
      <c r="A23" s="22"/>
      <c r="B23" s="22"/>
      <c r="C23" s="22"/>
      <c r="D23" s="22"/>
      <c r="E23" s="22"/>
      <c r="F23" s="22"/>
      <c r="G23" s="22"/>
      <c r="H23" s="22"/>
      <c r="I23" s="22"/>
      <c r="J23" s="22"/>
      <c r="K23" s="22"/>
      <c r="L23" s="22"/>
      <c r="M23" s="22"/>
      <c r="N23" s="22"/>
      <c r="O23" s="22"/>
      <c r="P23" s="22"/>
    </row>
    <row r="24" spans="1:16" ht="16.45" customHeight="1" x14ac:dyDescent="0.2">
      <c r="A24" s="22"/>
      <c r="B24" s="22"/>
      <c r="C24" s="22"/>
      <c r="D24" s="22"/>
      <c r="E24" s="22"/>
      <c r="F24" s="22"/>
      <c r="G24" s="22"/>
      <c r="H24" s="22"/>
      <c r="I24" s="22"/>
      <c r="J24" s="22"/>
      <c r="K24" s="22"/>
      <c r="L24" s="22"/>
      <c r="M24" s="22"/>
      <c r="N24" s="22"/>
      <c r="O24" s="22"/>
      <c r="P24" s="22"/>
    </row>
    <row r="25" spans="1:16" ht="16.45" customHeight="1" x14ac:dyDescent="0.2">
      <c r="A25" s="22"/>
      <c r="B25" s="22"/>
      <c r="C25" s="22"/>
      <c r="D25" s="22"/>
      <c r="E25" s="22"/>
      <c r="F25" s="22"/>
      <c r="G25" s="22"/>
      <c r="H25" s="22"/>
      <c r="I25" s="22"/>
      <c r="J25" s="22"/>
      <c r="K25" s="22"/>
      <c r="L25" s="22"/>
      <c r="M25" s="22"/>
      <c r="N25" s="22"/>
      <c r="O25" s="22"/>
      <c r="P25" s="22"/>
    </row>
    <row r="26" spans="1:16" ht="16.45" customHeight="1" x14ac:dyDescent="0.2">
      <c r="A26" s="22"/>
      <c r="B26" s="22"/>
      <c r="C26" s="22"/>
      <c r="D26" s="22"/>
      <c r="E26" s="22"/>
      <c r="F26" s="22"/>
      <c r="G26" s="22"/>
      <c r="H26" s="22"/>
      <c r="I26" s="22"/>
      <c r="J26" s="22"/>
      <c r="K26" s="22"/>
      <c r="L26" s="22"/>
      <c r="M26" s="22"/>
      <c r="N26" s="22"/>
      <c r="O26" s="22"/>
      <c r="P26" s="22"/>
    </row>
    <row r="27" spans="1:16" ht="16.45" customHeight="1" x14ac:dyDescent="0.2">
      <c r="A27" s="22"/>
      <c r="B27" s="22"/>
      <c r="C27" s="22"/>
      <c r="D27" s="22"/>
      <c r="E27" s="22"/>
      <c r="F27" s="22"/>
      <c r="G27" s="22"/>
      <c r="H27" s="22"/>
      <c r="I27" s="22"/>
      <c r="J27" s="22"/>
      <c r="K27" s="22"/>
      <c r="L27" s="22"/>
      <c r="M27" s="22"/>
      <c r="N27" s="22"/>
      <c r="O27" s="22"/>
      <c r="P27" s="22"/>
    </row>
    <row r="28" spans="1:16" ht="16.45" customHeight="1" x14ac:dyDescent="0.2">
      <c r="A28" s="22"/>
      <c r="B28" s="22"/>
      <c r="C28" s="22"/>
      <c r="D28" s="22"/>
      <c r="E28" s="22"/>
      <c r="F28" s="22"/>
      <c r="G28" s="22"/>
      <c r="H28" s="22"/>
      <c r="I28" s="22"/>
      <c r="J28" s="22"/>
      <c r="K28" s="22"/>
      <c r="L28" s="22"/>
      <c r="M28" s="22"/>
      <c r="N28" s="22"/>
      <c r="O28" s="22"/>
      <c r="P28" s="22"/>
    </row>
    <row r="29" spans="1:16" ht="16.45" customHeight="1" x14ac:dyDescent="0.2">
      <c r="A29" s="22"/>
      <c r="B29" s="22"/>
      <c r="C29" s="22"/>
      <c r="D29" s="22"/>
      <c r="E29" s="22"/>
      <c r="F29" s="22"/>
      <c r="G29" s="22"/>
      <c r="H29" s="22"/>
      <c r="I29" s="22"/>
      <c r="J29" s="22"/>
      <c r="K29" s="22"/>
      <c r="L29" s="22"/>
      <c r="M29" s="22"/>
      <c r="N29" s="22"/>
      <c r="O29" s="22"/>
      <c r="P29" s="22"/>
    </row>
    <row r="30" spans="1:16" ht="16.45" customHeight="1" x14ac:dyDescent="0.2">
      <c r="A30" s="22"/>
      <c r="B30" s="22"/>
      <c r="C30" s="22"/>
      <c r="D30" s="22"/>
      <c r="E30" s="22"/>
      <c r="F30" s="22"/>
      <c r="G30" s="22"/>
      <c r="H30" s="22"/>
      <c r="I30" s="22"/>
      <c r="J30" s="22"/>
      <c r="K30" s="22"/>
      <c r="L30" s="22"/>
      <c r="M30" s="22"/>
      <c r="N30" s="22"/>
      <c r="O30" s="22"/>
      <c r="P30" s="22"/>
    </row>
    <row r="31" spans="1:16" ht="16.4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539</v>
      </c>
      <c r="G33" s="29" t="s">
        <v>540</v>
      </c>
      <c r="H33" s="29" t="s">
        <v>541</v>
      </c>
      <c r="I33" s="29" t="s">
        <v>542</v>
      </c>
      <c r="J33" s="30" t="s">
        <v>543</v>
      </c>
      <c r="K33" s="22"/>
      <c r="L33" s="22"/>
      <c r="M33" s="22"/>
      <c r="N33" s="22"/>
      <c r="O33" s="22"/>
      <c r="P33" s="22"/>
    </row>
    <row r="34" spans="1:16" ht="39" customHeight="1" x14ac:dyDescent="0.2">
      <c r="A34" s="22"/>
      <c r="B34" s="31"/>
      <c r="C34" s="1152" t="s">
        <v>545</v>
      </c>
      <c r="D34" s="1152"/>
      <c r="E34" s="1153"/>
      <c r="F34" s="32">
        <v>2.52</v>
      </c>
      <c r="G34" s="33">
        <v>3.2</v>
      </c>
      <c r="H34" s="33">
        <v>3.39</v>
      </c>
      <c r="I34" s="33">
        <v>3.22</v>
      </c>
      <c r="J34" s="34">
        <v>3.23</v>
      </c>
      <c r="K34" s="22"/>
      <c r="L34" s="22"/>
      <c r="M34" s="22"/>
      <c r="N34" s="22"/>
      <c r="O34" s="22"/>
      <c r="P34" s="22"/>
    </row>
    <row r="35" spans="1:16" ht="39" customHeight="1" x14ac:dyDescent="0.2">
      <c r="A35" s="22"/>
      <c r="B35" s="35"/>
      <c r="C35" s="1146" t="s">
        <v>546</v>
      </c>
      <c r="D35" s="1147"/>
      <c r="E35" s="1148"/>
      <c r="F35" s="36">
        <v>2.5299999999999998</v>
      </c>
      <c r="G35" s="37">
        <v>2.56</v>
      </c>
      <c r="H35" s="37">
        <v>3.15</v>
      </c>
      <c r="I35" s="37">
        <v>3.01</v>
      </c>
      <c r="J35" s="38">
        <v>2.92</v>
      </c>
      <c r="K35" s="22"/>
      <c r="L35" s="22"/>
      <c r="M35" s="22"/>
      <c r="N35" s="22"/>
      <c r="O35" s="22"/>
      <c r="P35" s="22"/>
    </row>
    <row r="36" spans="1:16" ht="39" customHeight="1" x14ac:dyDescent="0.2">
      <c r="A36" s="22"/>
      <c r="B36" s="35"/>
      <c r="C36" s="1146" t="s">
        <v>547</v>
      </c>
      <c r="D36" s="1147"/>
      <c r="E36" s="1148"/>
      <c r="F36" s="36">
        <v>2.2400000000000002</v>
      </c>
      <c r="G36" s="37">
        <v>2.2400000000000002</v>
      </c>
      <c r="H36" s="37">
        <v>2.4500000000000002</v>
      </c>
      <c r="I36" s="37">
        <v>2.5499999999999998</v>
      </c>
      <c r="J36" s="38">
        <v>2.68</v>
      </c>
      <c r="K36" s="22"/>
      <c r="L36" s="22"/>
      <c r="M36" s="22"/>
      <c r="N36" s="22"/>
      <c r="O36" s="22"/>
      <c r="P36" s="22"/>
    </row>
    <row r="37" spans="1:16" ht="39" customHeight="1" x14ac:dyDescent="0.2">
      <c r="A37" s="22"/>
      <c r="B37" s="35"/>
      <c r="C37" s="1146" t="s">
        <v>548</v>
      </c>
      <c r="D37" s="1147"/>
      <c r="E37" s="1148"/>
      <c r="F37" s="36">
        <v>2.09</v>
      </c>
      <c r="G37" s="37">
        <v>1.89</v>
      </c>
      <c r="H37" s="37">
        <v>2.0299999999999998</v>
      </c>
      <c r="I37" s="37">
        <v>1.95</v>
      </c>
      <c r="J37" s="38">
        <v>1.97</v>
      </c>
      <c r="K37" s="22"/>
      <c r="L37" s="22"/>
      <c r="M37" s="22"/>
      <c r="N37" s="22"/>
      <c r="O37" s="22"/>
      <c r="P37" s="22"/>
    </row>
    <row r="38" spans="1:16" ht="39" customHeight="1" x14ac:dyDescent="0.2">
      <c r="A38" s="22"/>
      <c r="B38" s="35"/>
      <c r="C38" s="1146" t="s">
        <v>549</v>
      </c>
      <c r="D38" s="1147"/>
      <c r="E38" s="1148"/>
      <c r="F38" s="36">
        <v>1.52</v>
      </c>
      <c r="G38" s="37">
        <v>1.5</v>
      </c>
      <c r="H38" s="37">
        <v>1.65</v>
      </c>
      <c r="I38" s="37">
        <v>1.64</v>
      </c>
      <c r="J38" s="38">
        <v>0.83</v>
      </c>
      <c r="K38" s="22"/>
      <c r="L38" s="22"/>
      <c r="M38" s="22"/>
      <c r="N38" s="22"/>
      <c r="O38" s="22"/>
      <c r="P38" s="22"/>
    </row>
    <row r="39" spans="1:16" ht="39" customHeight="1" x14ac:dyDescent="0.2">
      <c r="A39" s="22"/>
      <c r="B39" s="35"/>
      <c r="C39" s="1146" t="s">
        <v>550</v>
      </c>
      <c r="D39" s="1147"/>
      <c r="E39" s="1148"/>
      <c r="F39" s="36">
        <v>0</v>
      </c>
      <c r="G39" s="37">
        <v>1.25</v>
      </c>
      <c r="H39" s="37">
        <v>1.41</v>
      </c>
      <c r="I39" s="37">
        <v>0.68</v>
      </c>
      <c r="J39" s="38">
        <v>0.44</v>
      </c>
      <c r="K39" s="22"/>
      <c r="L39" s="22"/>
      <c r="M39" s="22"/>
      <c r="N39" s="22"/>
      <c r="O39" s="22"/>
      <c r="P39" s="22"/>
    </row>
    <row r="40" spans="1:16" ht="39" customHeight="1" x14ac:dyDescent="0.2">
      <c r="A40" s="22"/>
      <c r="B40" s="35"/>
      <c r="C40" s="1146" t="s">
        <v>551</v>
      </c>
      <c r="D40" s="1147"/>
      <c r="E40" s="1148"/>
      <c r="F40" s="36">
        <v>0.02</v>
      </c>
      <c r="G40" s="37">
        <v>0.02</v>
      </c>
      <c r="H40" s="37">
        <v>0.01</v>
      </c>
      <c r="I40" s="37">
        <v>0.01</v>
      </c>
      <c r="J40" s="38">
        <v>0.1</v>
      </c>
      <c r="K40" s="22"/>
      <c r="L40" s="22"/>
      <c r="M40" s="22"/>
      <c r="N40" s="22"/>
      <c r="O40" s="22"/>
      <c r="P40" s="22"/>
    </row>
    <row r="41" spans="1:16" ht="39" customHeight="1" x14ac:dyDescent="0.2">
      <c r="A41" s="22"/>
      <c r="B41" s="35"/>
      <c r="C41" s="1146" t="s">
        <v>552</v>
      </c>
      <c r="D41" s="1147"/>
      <c r="E41" s="1148"/>
      <c r="F41" s="36">
        <v>0.05</v>
      </c>
      <c r="G41" s="37">
        <v>0.03</v>
      </c>
      <c r="H41" s="37">
        <v>0.15</v>
      </c>
      <c r="I41" s="37">
        <v>0.18</v>
      </c>
      <c r="J41" s="38">
        <v>0.05</v>
      </c>
      <c r="K41" s="22"/>
      <c r="L41" s="22"/>
      <c r="M41" s="22"/>
      <c r="N41" s="22"/>
      <c r="O41" s="22"/>
      <c r="P41" s="22"/>
    </row>
    <row r="42" spans="1:16" ht="39" customHeight="1" x14ac:dyDescent="0.2">
      <c r="A42" s="22"/>
      <c r="B42" s="39"/>
      <c r="C42" s="1146" t="s">
        <v>553</v>
      </c>
      <c r="D42" s="1147"/>
      <c r="E42" s="1148"/>
      <c r="F42" s="36" t="s">
        <v>500</v>
      </c>
      <c r="G42" s="37" t="s">
        <v>500</v>
      </c>
      <c r="H42" s="37" t="s">
        <v>500</v>
      </c>
      <c r="I42" s="37" t="s">
        <v>500</v>
      </c>
      <c r="J42" s="38" t="s">
        <v>500</v>
      </c>
      <c r="K42" s="22"/>
      <c r="L42" s="22"/>
      <c r="M42" s="22"/>
      <c r="N42" s="22"/>
      <c r="O42" s="22"/>
      <c r="P42" s="22"/>
    </row>
    <row r="43" spans="1:16" ht="39" customHeight="1" thickBot="1" x14ac:dyDescent="0.25">
      <c r="A43" s="22"/>
      <c r="B43" s="40"/>
      <c r="C43" s="1149" t="s">
        <v>554</v>
      </c>
      <c r="D43" s="1150"/>
      <c r="E43" s="1151"/>
      <c r="F43" s="41">
        <v>1.96</v>
      </c>
      <c r="G43" s="42">
        <v>1.06</v>
      </c>
      <c r="H43" s="42">
        <v>1.26</v>
      </c>
      <c r="I43" s="42">
        <v>0.5</v>
      </c>
      <c r="J43" s="43">
        <v>0.12</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3" x14ac:dyDescent="0.2">
      <c r="A45" s="22"/>
      <c r="B45" s="22"/>
      <c r="C45" s="22"/>
      <c r="D45" s="22"/>
      <c r="E45" s="22"/>
      <c r="F45" s="22"/>
      <c r="G45" s="22"/>
      <c r="H45" s="22"/>
      <c r="I45" s="22"/>
      <c r="J45" s="22"/>
      <c r="K45" s="22"/>
      <c r="L45" s="22"/>
      <c r="M45" s="22"/>
      <c r="N45" s="22"/>
      <c r="O45" s="22"/>
      <c r="P45" s="22"/>
    </row>
  </sheetData>
  <sheetProtection algorithmName="SHA-512" hashValue="5WEWvfQn8ttzH9oWZESzsuPDbwwr9hC1ZkCl0PlnpXbYdjFi8zywkSzHU1Fm2vNIiYUEo+u/nUcFUMm+aWjMBQ==" saltValue="UvdlbwfoMg8ViXhjM2ES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Y116" sqref="U115:Y116"/>
    </sheetView>
  </sheetViews>
  <sheetFormatPr defaultColWidth="0" defaultRowHeight="12.7" customHeight="1" zeroHeight="1" x14ac:dyDescent="0.2"/>
  <cols>
    <col min="1" max="1" width="6.554687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 customHeight="1" thickBot="1" x14ac:dyDescent="0.25">
      <c r="A44" s="48"/>
      <c r="B44" s="51" t="s">
        <v>8</v>
      </c>
      <c r="C44" s="52"/>
      <c r="D44" s="52"/>
      <c r="E44" s="53"/>
      <c r="F44" s="53"/>
      <c r="G44" s="53"/>
      <c r="H44" s="53"/>
      <c r="I44" s="53"/>
      <c r="J44" s="54" t="s">
        <v>2</v>
      </c>
      <c r="K44" s="55" t="s">
        <v>539</v>
      </c>
      <c r="L44" s="56" t="s">
        <v>540</v>
      </c>
      <c r="M44" s="56" t="s">
        <v>541</v>
      </c>
      <c r="N44" s="56" t="s">
        <v>542</v>
      </c>
      <c r="O44" s="57" t="s">
        <v>543</v>
      </c>
      <c r="P44" s="48"/>
      <c r="Q44" s="48"/>
      <c r="R44" s="48"/>
      <c r="S44" s="48"/>
      <c r="T44" s="48"/>
      <c r="U44" s="48"/>
    </row>
    <row r="45" spans="1:21" ht="30.7" customHeight="1" x14ac:dyDescent="0.2">
      <c r="A45" s="48"/>
      <c r="B45" s="1177" t="s">
        <v>9</v>
      </c>
      <c r="C45" s="1178"/>
      <c r="D45" s="58"/>
      <c r="E45" s="1183" t="s">
        <v>10</v>
      </c>
      <c r="F45" s="1183"/>
      <c r="G45" s="1183"/>
      <c r="H45" s="1183"/>
      <c r="I45" s="1183"/>
      <c r="J45" s="1184"/>
      <c r="K45" s="59">
        <v>21443</v>
      </c>
      <c r="L45" s="60">
        <v>21620</v>
      </c>
      <c r="M45" s="60">
        <v>22080</v>
      </c>
      <c r="N45" s="60">
        <v>22290</v>
      </c>
      <c r="O45" s="61">
        <v>22696</v>
      </c>
      <c r="P45" s="48"/>
      <c r="Q45" s="48"/>
      <c r="R45" s="48"/>
      <c r="S45" s="48"/>
      <c r="T45" s="48"/>
      <c r="U45" s="48"/>
    </row>
    <row r="46" spans="1:21" ht="30.7" customHeight="1" x14ac:dyDescent="0.2">
      <c r="A46" s="48"/>
      <c r="B46" s="1179"/>
      <c r="C46" s="1180"/>
      <c r="D46" s="62"/>
      <c r="E46" s="1156" t="s">
        <v>11</v>
      </c>
      <c r="F46" s="1156"/>
      <c r="G46" s="1156"/>
      <c r="H46" s="1156"/>
      <c r="I46" s="1156"/>
      <c r="J46" s="1157"/>
      <c r="K46" s="63" t="s">
        <v>500</v>
      </c>
      <c r="L46" s="64" t="s">
        <v>500</v>
      </c>
      <c r="M46" s="64" t="s">
        <v>500</v>
      </c>
      <c r="N46" s="64" t="s">
        <v>500</v>
      </c>
      <c r="O46" s="65" t="s">
        <v>500</v>
      </c>
      <c r="P46" s="48"/>
      <c r="Q46" s="48"/>
      <c r="R46" s="48"/>
      <c r="S46" s="48"/>
      <c r="T46" s="48"/>
      <c r="U46" s="48"/>
    </row>
    <row r="47" spans="1:21" ht="30.7" customHeight="1" x14ac:dyDescent="0.2">
      <c r="A47" s="48"/>
      <c r="B47" s="1179"/>
      <c r="C47" s="1180"/>
      <c r="D47" s="62"/>
      <c r="E47" s="1156" t="s">
        <v>12</v>
      </c>
      <c r="F47" s="1156"/>
      <c r="G47" s="1156"/>
      <c r="H47" s="1156"/>
      <c r="I47" s="1156"/>
      <c r="J47" s="1157"/>
      <c r="K47" s="63" t="s">
        <v>500</v>
      </c>
      <c r="L47" s="64" t="s">
        <v>500</v>
      </c>
      <c r="M47" s="64" t="s">
        <v>500</v>
      </c>
      <c r="N47" s="64" t="s">
        <v>500</v>
      </c>
      <c r="O47" s="65" t="s">
        <v>500</v>
      </c>
      <c r="P47" s="48"/>
      <c r="Q47" s="48"/>
      <c r="R47" s="48"/>
      <c r="S47" s="48"/>
      <c r="T47" s="48"/>
      <c r="U47" s="48"/>
    </row>
    <row r="48" spans="1:21" ht="30.7" customHeight="1" x14ac:dyDescent="0.2">
      <c r="A48" s="48"/>
      <c r="B48" s="1179"/>
      <c r="C48" s="1180"/>
      <c r="D48" s="62"/>
      <c r="E48" s="1156" t="s">
        <v>13</v>
      </c>
      <c r="F48" s="1156"/>
      <c r="G48" s="1156"/>
      <c r="H48" s="1156"/>
      <c r="I48" s="1156"/>
      <c r="J48" s="1157"/>
      <c r="K48" s="63">
        <v>7235</v>
      </c>
      <c r="L48" s="64">
        <v>7078</v>
      </c>
      <c r="M48" s="64">
        <v>6762</v>
      </c>
      <c r="N48" s="64">
        <v>6312</v>
      </c>
      <c r="O48" s="65">
        <v>5857</v>
      </c>
      <c r="P48" s="48"/>
      <c r="Q48" s="48"/>
      <c r="R48" s="48"/>
      <c r="S48" s="48"/>
      <c r="T48" s="48"/>
      <c r="U48" s="48"/>
    </row>
    <row r="49" spans="1:21" ht="30.7" customHeight="1" x14ac:dyDescent="0.2">
      <c r="A49" s="48"/>
      <c r="B49" s="1179"/>
      <c r="C49" s="1180"/>
      <c r="D49" s="62"/>
      <c r="E49" s="1156" t="s">
        <v>14</v>
      </c>
      <c r="F49" s="1156"/>
      <c r="G49" s="1156"/>
      <c r="H49" s="1156"/>
      <c r="I49" s="1156"/>
      <c r="J49" s="1157"/>
      <c r="K49" s="63">
        <v>64</v>
      </c>
      <c r="L49" s="64">
        <v>62</v>
      </c>
      <c r="M49" s="64">
        <v>52</v>
      </c>
      <c r="N49" s="64">
        <v>53</v>
      </c>
      <c r="O49" s="65">
        <v>53</v>
      </c>
      <c r="P49" s="48"/>
      <c r="Q49" s="48"/>
      <c r="R49" s="48"/>
      <c r="S49" s="48"/>
      <c r="T49" s="48"/>
      <c r="U49" s="48"/>
    </row>
    <row r="50" spans="1:21" ht="30.7" customHeight="1" x14ac:dyDescent="0.2">
      <c r="A50" s="48"/>
      <c r="B50" s="1179"/>
      <c r="C50" s="1180"/>
      <c r="D50" s="62"/>
      <c r="E50" s="1156" t="s">
        <v>15</v>
      </c>
      <c r="F50" s="1156"/>
      <c r="G50" s="1156"/>
      <c r="H50" s="1156"/>
      <c r="I50" s="1156"/>
      <c r="J50" s="1157"/>
      <c r="K50" s="63">
        <v>349</v>
      </c>
      <c r="L50" s="64">
        <v>507</v>
      </c>
      <c r="M50" s="64">
        <v>775</v>
      </c>
      <c r="N50" s="64">
        <v>952</v>
      </c>
      <c r="O50" s="65">
        <v>490</v>
      </c>
      <c r="P50" s="48"/>
      <c r="Q50" s="48"/>
      <c r="R50" s="48"/>
      <c r="S50" s="48"/>
      <c r="T50" s="48"/>
      <c r="U50" s="48"/>
    </row>
    <row r="51" spans="1:21" ht="30.7" customHeight="1" x14ac:dyDescent="0.2">
      <c r="A51" s="48"/>
      <c r="B51" s="1181"/>
      <c r="C51" s="1182"/>
      <c r="D51" s="66"/>
      <c r="E51" s="1156" t="s">
        <v>16</v>
      </c>
      <c r="F51" s="1156"/>
      <c r="G51" s="1156"/>
      <c r="H51" s="1156"/>
      <c r="I51" s="1156"/>
      <c r="J51" s="1157"/>
      <c r="K51" s="63">
        <v>1</v>
      </c>
      <c r="L51" s="64">
        <v>3</v>
      </c>
      <c r="M51" s="64">
        <v>5</v>
      </c>
      <c r="N51" s="64">
        <v>4</v>
      </c>
      <c r="O51" s="65" t="s">
        <v>500</v>
      </c>
      <c r="P51" s="48"/>
      <c r="Q51" s="48"/>
      <c r="R51" s="48"/>
      <c r="S51" s="48"/>
      <c r="T51" s="48"/>
      <c r="U51" s="48"/>
    </row>
    <row r="52" spans="1:21" ht="30.7" customHeight="1" x14ac:dyDescent="0.2">
      <c r="A52" s="48"/>
      <c r="B52" s="1154" t="s">
        <v>17</v>
      </c>
      <c r="C52" s="1155"/>
      <c r="D52" s="66"/>
      <c r="E52" s="1156" t="s">
        <v>18</v>
      </c>
      <c r="F52" s="1156"/>
      <c r="G52" s="1156"/>
      <c r="H52" s="1156"/>
      <c r="I52" s="1156"/>
      <c r="J52" s="1157"/>
      <c r="K52" s="63">
        <v>23178</v>
      </c>
      <c r="L52" s="64">
        <v>22246</v>
      </c>
      <c r="M52" s="64">
        <v>21736</v>
      </c>
      <c r="N52" s="64">
        <v>21435</v>
      </c>
      <c r="O52" s="65">
        <v>21180</v>
      </c>
      <c r="P52" s="48"/>
      <c r="Q52" s="48"/>
      <c r="R52" s="48"/>
      <c r="S52" s="48"/>
      <c r="T52" s="48"/>
      <c r="U52" s="48"/>
    </row>
    <row r="53" spans="1:21" ht="30.7" customHeight="1" thickBot="1" x14ac:dyDescent="0.25">
      <c r="A53" s="48"/>
      <c r="B53" s="1158" t="s">
        <v>19</v>
      </c>
      <c r="C53" s="1159"/>
      <c r="D53" s="67"/>
      <c r="E53" s="1160" t="s">
        <v>20</v>
      </c>
      <c r="F53" s="1160"/>
      <c r="G53" s="1160"/>
      <c r="H53" s="1160"/>
      <c r="I53" s="1160"/>
      <c r="J53" s="1161"/>
      <c r="K53" s="68">
        <v>5914</v>
      </c>
      <c r="L53" s="69">
        <v>7024</v>
      </c>
      <c r="M53" s="69">
        <v>7938</v>
      </c>
      <c r="N53" s="69">
        <v>8176</v>
      </c>
      <c r="O53" s="70">
        <v>7916</v>
      </c>
      <c r="P53" s="48"/>
      <c r="Q53" s="48"/>
      <c r="R53" s="48"/>
      <c r="S53" s="48"/>
      <c r="T53" s="48"/>
      <c r="U53" s="48"/>
    </row>
    <row r="54" spans="1:21" ht="23.95"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3.95"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3.95"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555</v>
      </c>
      <c r="L57" s="81" t="s">
        <v>556</v>
      </c>
      <c r="M57" s="81" t="s">
        <v>557</v>
      </c>
      <c r="N57" s="81" t="s">
        <v>558</v>
      </c>
      <c r="O57" s="82" t="s">
        <v>559</v>
      </c>
      <c r="P57" s="48"/>
      <c r="Q57" s="48"/>
      <c r="R57" s="48"/>
      <c r="S57" s="48"/>
      <c r="T57" s="48"/>
      <c r="U57" s="48"/>
    </row>
    <row r="58" spans="1:21" ht="31.5" customHeight="1" x14ac:dyDescent="0.2">
      <c r="B58" s="1162" t="s">
        <v>24</v>
      </c>
      <c r="C58" s="1163"/>
      <c r="D58" s="1168" t="s">
        <v>25</v>
      </c>
      <c r="E58" s="1169"/>
      <c r="F58" s="1169"/>
      <c r="G58" s="1169"/>
      <c r="H58" s="1169"/>
      <c r="I58" s="1169"/>
      <c r="J58" s="1170"/>
      <c r="K58" s="83"/>
      <c r="L58" s="84"/>
      <c r="M58" s="84"/>
      <c r="N58" s="84"/>
      <c r="O58" s="85"/>
    </row>
    <row r="59" spans="1:21" ht="31.5" customHeight="1" x14ac:dyDescent="0.2">
      <c r="B59" s="1164"/>
      <c r="C59" s="1165"/>
      <c r="D59" s="1171" t="s">
        <v>26</v>
      </c>
      <c r="E59" s="1172"/>
      <c r="F59" s="1172"/>
      <c r="G59" s="1172"/>
      <c r="H59" s="1172"/>
      <c r="I59" s="1172"/>
      <c r="J59" s="1173"/>
      <c r="K59" s="86"/>
      <c r="L59" s="87"/>
      <c r="M59" s="87"/>
      <c r="N59" s="87"/>
      <c r="O59" s="88"/>
    </row>
    <row r="60" spans="1:21" ht="31.5" customHeight="1" thickBot="1" x14ac:dyDescent="0.25">
      <c r="B60" s="1166"/>
      <c r="C60" s="1167"/>
      <c r="D60" s="1174" t="s">
        <v>27</v>
      </c>
      <c r="E60" s="1175"/>
      <c r="F60" s="1175"/>
      <c r="G60" s="1175"/>
      <c r="H60" s="1175"/>
      <c r="I60" s="1175"/>
      <c r="J60" s="1176"/>
      <c r="K60" s="89"/>
      <c r="L60" s="90"/>
      <c r="M60" s="90"/>
      <c r="N60" s="90"/>
      <c r="O60" s="91"/>
    </row>
    <row r="61" spans="1:21" ht="23.95" customHeight="1" x14ac:dyDescent="0.2">
      <c r="B61" s="92"/>
      <c r="C61" s="92"/>
      <c r="D61" s="93" t="s">
        <v>28</v>
      </c>
      <c r="E61" s="94"/>
      <c r="F61" s="94"/>
      <c r="G61" s="94"/>
      <c r="H61" s="94"/>
      <c r="I61" s="94"/>
      <c r="J61" s="94"/>
      <c r="K61" s="94"/>
      <c r="L61" s="94"/>
      <c r="M61" s="94"/>
      <c r="N61" s="94"/>
      <c r="O61" s="94"/>
    </row>
    <row r="62" spans="1:21" ht="23.95" customHeight="1" x14ac:dyDescent="0.2">
      <c r="B62" s="95"/>
      <c r="C62" s="95"/>
      <c r="D62" s="93" t="s">
        <v>29</v>
      </c>
      <c r="E62" s="94"/>
      <c r="F62" s="94"/>
      <c r="G62" s="94"/>
      <c r="H62" s="94"/>
      <c r="I62" s="94"/>
      <c r="J62" s="94"/>
      <c r="K62" s="94"/>
      <c r="L62" s="94"/>
      <c r="M62" s="94"/>
      <c r="N62" s="94"/>
      <c r="O62" s="94"/>
    </row>
    <row r="63" spans="1:21" ht="23.95"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3.95"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SpCS7t+A3SgUPDhCYM7C8kZuHTxJ8yG+uzAMjrtVS2nXiGDwREOEej2hMPlt8CxEgi+B/6UYi2znja5VA8qQQ==" saltValue="vJBC53/ru2VxTvPxeJLvb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Y116" sqref="U115:Y116"/>
    </sheetView>
  </sheetViews>
  <sheetFormatPr defaultColWidth="0" defaultRowHeight="13.5" customHeight="1" zeroHeight="1" x14ac:dyDescent="0.2"/>
  <cols>
    <col min="1" max="1" width="6.5546875" style="96" customWidth="1"/>
    <col min="2" max="3" width="12.5546875" style="96" customWidth="1"/>
    <col min="4" max="4" width="11.5546875" style="96" customWidth="1"/>
    <col min="5" max="8" width="10.44140625" style="96" customWidth="1"/>
    <col min="9" max="13" width="16.44140625" style="96" customWidth="1"/>
    <col min="14" max="19" width="12.5546875" style="96" customWidth="1"/>
    <col min="20" max="16384" width="0" style="96" hidden="1"/>
  </cols>
  <sheetData>
    <row r="1" ht="15.05" customHeight="1" x14ac:dyDescent="0.2"/>
    <row r="2" ht="15.05" customHeight="1" x14ac:dyDescent="0.2"/>
    <row r="3" ht="15.05" customHeight="1" x14ac:dyDescent="0.2"/>
    <row r="4" ht="15.05" customHeight="1" x14ac:dyDescent="0.2"/>
    <row r="5" ht="15.05" customHeight="1" x14ac:dyDescent="0.2"/>
    <row r="6" ht="15.05" customHeight="1" x14ac:dyDescent="0.2"/>
    <row r="7" ht="15.05" customHeight="1" x14ac:dyDescent="0.2"/>
    <row r="8" ht="15.05" customHeight="1" x14ac:dyDescent="0.2"/>
    <row r="9" ht="15.05" customHeight="1" x14ac:dyDescent="0.2"/>
    <row r="10" ht="15.05" customHeight="1" x14ac:dyDescent="0.2"/>
    <row r="11" ht="15.05" customHeight="1" x14ac:dyDescent="0.2"/>
    <row r="12" ht="15.05" customHeight="1" x14ac:dyDescent="0.2"/>
    <row r="13" ht="15.05" customHeight="1" x14ac:dyDescent="0.2"/>
    <row r="14" ht="15.05" customHeight="1" x14ac:dyDescent="0.2"/>
    <row r="15" ht="15.05" customHeight="1" x14ac:dyDescent="0.2"/>
    <row r="16" ht="15.05" customHeight="1" x14ac:dyDescent="0.2"/>
    <row r="17" ht="15.05" customHeight="1" x14ac:dyDescent="0.2"/>
    <row r="18" ht="15.05" customHeight="1" x14ac:dyDescent="0.2"/>
    <row r="19" ht="15.05" customHeight="1" x14ac:dyDescent="0.2"/>
    <row r="20" ht="15.05" customHeight="1" x14ac:dyDescent="0.2"/>
    <row r="21" ht="15.05" customHeight="1" x14ac:dyDescent="0.2"/>
    <row r="22" ht="15.05" customHeight="1" x14ac:dyDescent="0.2"/>
    <row r="23" ht="15.05" customHeight="1" x14ac:dyDescent="0.2"/>
    <row r="24" ht="15.05" customHeight="1" x14ac:dyDescent="0.2"/>
    <row r="25" ht="15.05" customHeight="1" x14ac:dyDescent="0.2"/>
    <row r="26" ht="15.05" customHeight="1" x14ac:dyDescent="0.2"/>
    <row r="27" ht="15.05" customHeight="1" x14ac:dyDescent="0.2"/>
    <row r="28" ht="15.05" customHeight="1" x14ac:dyDescent="0.2"/>
    <row r="29" ht="15.05" customHeight="1" x14ac:dyDescent="0.2"/>
    <row r="30" ht="15.05" customHeight="1" x14ac:dyDescent="0.2"/>
    <row r="31" ht="15.05" customHeight="1" x14ac:dyDescent="0.2"/>
    <row r="32" ht="15.05" customHeight="1" x14ac:dyDescent="0.2"/>
    <row r="33" spans="2:13" ht="15.05" customHeight="1" x14ac:dyDescent="0.2"/>
    <row r="34" spans="2:13" ht="15.05" customHeight="1" x14ac:dyDescent="0.2"/>
    <row r="35" spans="2:13" ht="15.05" customHeight="1" x14ac:dyDescent="0.2"/>
    <row r="36" spans="2:13" ht="15.05" customHeight="1" x14ac:dyDescent="0.2"/>
    <row r="37" spans="2:13" ht="15.05" customHeight="1" x14ac:dyDescent="0.2"/>
    <row r="38" spans="2:13" ht="15.05" customHeight="1" x14ac:dyDescent="0.2"/>
    <row r="39" spans="2:13" ht="27.7" customHeight="1" thickBot="1" x14ac:dyDescent="0.25">
      <c r="M39" s="97" t="s">
        <v>7</v>
      </c>
    </row>
    <row r="40" spans="2:13" ht="27.7" customHeight="1" thickBot="1" x14ac:dyDescent="0.25">
      <c r="B40" s="98" t="s">
        <v>8</v>
      </c>
      <c r="C40" s="99"/>
      <c r="D40" s="99"/>
      <c r="E40" s="100"/>
      <c r="F40" s="100"/>
      <c r="G40" s="100"/>
      <c r="H40" s="101" t="s">
        <v>2</v>
      </c>
      <c r="I40" s="102" t="s">
        <v>539</v>
      </c>
      <c r="J40" s="103" t="s">
        <v>540</v>
      </c>
      <c r="K40" s="103" t="s">
        <v>541</v>
      </c>
      <c r="L40" s="103" t="s">
        <v>542</v>
      </c>
      <c r="M40" s="104" t="s">
        <v>543</v>
      </c>
    </row>
    <row r="41" spans="2:13" ht="27.7" customHeight="1" x14ac:dyDescent="0.2">
      <c r="B41" s="1197" t="s">
        <v>30</v>
      </c>
      <c r="C41" s="1198"/>
      <c r="D41" s="105"/>
      <c r="E41" s="1199" t="s">
        <v>31</v>
      </c>
      <c r="F41" s="1199"/>
      <c r="G41" s="1199"/>
      <c r="H41" s="1200"/>
      <c r="I41" s="343">
        <v>233945</v>
      </c>
      <c r="J41" s="344">
        <v>239297</v>
      </c>
      <c r="K41" s="344">
        <v>235581</v>
      </c>
      <c r="L41" s="344">
        <v>225380</v>
      </c>
      <c r="M41" s="345">
        <v>213161</v>
      </c>
    </row>
    <row r="42" spans="2:13" ht="27.7" customHeight="1" x14ac:dyDescent="0.2">
      <c r="B42" s="1187"/>
      <c r="C42" s="1188"/>
      <c r="D42" s="106"/>
      <c r="E42" s="1191" t="s">
        <v>32</v>
      </c>
      <c r="F42" s="1191"/>
      <c r="G42" s="1191"/>
      <c r="H42" s="1192"/>
      <c r="I42" s="346">
        <v>28981</v>
      </c>
      <c r="J42" s="347">
        <v>19157</v>
      </c>
      <c r="K42" s="347">
        <v>12302</v>
      </c>
      <c r="L42" s="347">
        <v>10835</v>
      </c>
      <c r="M42" s="348">
        <v>9947</v>
      </c>
    </row>
    <row r="43" spans="2:13" ht="27.7" customHeight="1" x14ac:dyDescent="0.2">
      <c r="B43" s="1187"/>
      <c r="C43" s="1188"/>
      <c r="D43" s="106"/>
      <c r="E43" s="1191" t="s">
        <v>33</v>
      </c>
      <c r="F43" s="1191"/>
      <c r="G43" s="1191"/>
      <c r="H43" s="1192"/>
      <c r="I43" s="346">
        <v>66198</v>
      </c>
      <c r="J43" s="347">
        <v>61472</v>
      </c>
      <c r="K43" s="347">
        <v>56755</v>
      </c>
      <c r="L43" s="347">
        <v>50571</v>
      </c>
      <c r="M43" s="348">
        <v>46547</v>
      </c>
    </row>
    <row r="44" spans="2:13" ht="27.7" customHeight="1" x14ac:dyDescent="0.2">
      <c r="B44" s="1187"/>
      <c r="C44" s="1188"/>
      <c r="D44" s="106"/>
      <c r="E44" s="1191" t="s">
        <v>34</v>
      </c>
      <c r="F44" s="1191"/>
      <c r="G44" s="1191"/>
      <c r="H44" s="1192"/>
      <c r="I44" s="346">
        <v>388</v>
      </c>
      <c r="J44" s="347">
        <v>329</v>
      </c>
      <c r="K44" s="347">
        <v>403</v>
      </c>
      <c r="L44" s="347">
        <v>354</v>
      </c>
      <c r="M44" s="348">
        <v>304</v>
      </c>
    </row>
    <row r="45" spans="2:13" ht="27.7" customHeight="1" x14ac:dyDescent="0.2">
      <c r="B45" s="1187"/>
      <c r="C45" s="1188"/>
      <c r="D45" s="106"/>
      <c r="E45" s="1191" t="s">
        <v>35</v>
      </c>
      <c r="F45" s="1191"/>
      <c r="G45" s="1191"/>
      <c r="H45" s="1192"/>
      <c r="I45" s="346">
        <v>19305</v>
      </c>
      <c r="J45" s="347">
        <v>19936</v>
      </c>
      <c r="K45" s="347">
        <v>20356</v>
      </c>
      <c r="L45" s="347">
        <v>20909</v>
      </c>
      <c r="M45" s="348">
        <v>21340</v>
      </c>
    </row>
    <row r="46" spans="2:13" ht="27.7" customHeight="1" x14ac:dyDescent="0.2">
      <c r="B46" s="1187"/>
      <c r="C46" s="1188"/>
      <c r="D46" s="107"/>
      <c r="E46" s="1191" t="s">
        <v>36</v>
      </c>
      <c r="F46" s="1191"/>
      <c r="G46" s="1191"/>
      <c r="H46" s="1192"/>
      <c r="I46" s="346">
        <v>785</v>
      </c>
      <c r="J46" s="347">
        <v>825</v>
      </c>
      <c r="K46" s="347">
        <v>847</v>
      </c>
      <c r="L46" s="347">
        <v>804</v>
      </c>
      <c r="M46" s="348">
        <v>906</v>
      </c>
    </row>
    <row r="47" spans="2:13" ht="27.7" customHeight="1" x14ac:dyDescent="0.2">
      <c r="B47" s="1187"/>
      <c r="C47" s="1188"/>
      <c r="D47" s="108"/>
      <c r="E47" s="1201" t="s">
        <v>37</v>
      </c>
      <c r="F47" s="1202"/>
      <c r="G47" s="1202"/>
      <c r="H47" s="1203"/>
      <c r="I47" s="346" t="s">
        <v>500</v>
      </c>
      <c r="J47" s="347" t="s">
        <v>500</v>
      </c>
      <c r="K47" s="347" t="s">
        <v>500</v>
      </c>
      <c r="L47" s="347" t="s">
        <v>500</v>
      </c>
      <c r="M47" s="348" t="s">
        <v>500</v>
      </c>
    </row>
    <row r="48" spans="2:13" ht="27.7" customHeight="1" x14ac:dyDescent="0.2">
      <c r="B48" s="1187"/>
      <c r="C48" s="1188"/>
      <c r="D48" s="106"/>
      <c r="E48" s="1191" t="s">
        <v>38</v>
      </c>
      <c r="F48" s="1191"/>
      <c r="G48" s="1191"/>
      <c r="H48" s="1192"/>
      <c r="I48" s="346" t="s">
        <v>500</v>
      </c>
      <c r="J48" s="347" t="s">
        <v>500</v>
      </c>
      <c r="K48" s="347" t="s">
        <v>500</v>
      </c>
      <c r="L48" s="347" t="s">
        <v>500</v>
      </c>
      <c r="M48" s="348" t="s">
        <v>500</v>
      </c>
    </row>
    <row r="49" spans="2:13" ht="27.7" customHeight="1" x14ac:dyDescent="0.2">
      <c r="B49" s="1189"/>
      <c r="C49" s="1190"/>
      <c r="D49" s="106"/>
      <c r="E49" s="1191" t="s">
        <v>39</v>
      </c>
      <c r="F49" s="1191"/>
      <c r="G49" s="1191"/>
      <c r="H49" s="1192"/>
      <c r="I49" s="346" t="s">
        <v>500</v>
      </c>
      <c r="J49" s="347" t="s">
        <v>500</v>
      </c>
      <c r="K49" s="347" t="s">
        <v>500</v>
      </c>
      <c r="L49" s="347" t="s">
        <v>500</v>
      </c>
      <c r="M49" s="348" t="s">
        <v>500</v>
      </c>
    </row>
    <row r="50" spans="2:13" ht="27.7" customHeight="1" x14ac:dyDescent="0.2">
      <c r="B50" s="1185" t="s">
        <v>40</v>
      </c>
      <c r="C50" s="1186"/>
      <c r="D50" s="109"/>
      <c r="E50" s="1191" t="s">
        <v>41</v>
      </c>
      <c r="F50" s="1191"/>
      <c r="G50" s="1191"/>
      <c r="H50" s="1192"/>
      <c r="I50" s="346">
        <v>30671</v>
      </c>
      <c r="J50" s="347">
        <v>35414</v>
      </c>
      <c r="K50" s="347">
        <v>40272</v>
      </c>
      <c r="L50" s="347">
        <v>40992</v>
      </c>
      <c r="M50" s="348">
        <v>39237</v>
      </c>
    </row>
    <row r="51" spans="2:13" ht="27.7" customHeight="1" x14ac:dyDescent="0.2">
      <c r="B51" s="1187"/>
      <c r="C51" s="1188"/>
      <c r="D51" s="106"/>
      <c r="E51" s="1191" t="s">
        <v>42</v>
      </c>
      <c r="F51" s="1191"/>
      <c r="G51" s="1191"/>
      <c r="H51" s="1192"/>
      <c r="I51" s="346">
        <v>24421</v>
      </c>
      <c r="J51" s="347">
        <v>24300</v>
      </c>
      <c r="K51" s="347">
        <v>23134</v>
      </c>
      <c r="L51" s="347">
        <v>22226</v>
      </c>
      <c r="M51" s="348">
        <v>21109</v>
      </c>
    </row>
    <row r="52" spans="2:13" ht="27.7" customHeight="1" x14ac:dyDescent="0.2">
      <c r="B52" s="1189"/>
      <c r="C52" s="1190"/>
      <c r="D52" s="106"/>
      <c r="E52" s="1191" t="s">
        <v>43</v>
      </c>
      <c r="F52" s="1191"/>
      <c r="G52" s="1191"/>
      <c r="H52" s="1192"/>
      <c r="I52" s="346">
        <v>189519</v>
      </c>
      <c r="J52" s="347">
        <v>188778</v>
      </c>
      <c r="K52" s="347">
        <v>181376</v>
      </c>
      <c r="L52" s="347">
        <v>171666</v>
      </c>
      <c r="M52" s="348">
        <v>161063</v>
      </c>
    </row>
    <row r="53" spans="2:13" ht="27.7" customHeight="1" thickBot="1" x14ac:dyDescent="0.25">
      <c r="B53" s="1193" t="s">
        <v>19</v>
      </c>
      <c r="C53" s="1194"/>
      <c r="D53" s="110"/>
      <c r="E53" s="1195" t="s">
        <v>44</v>
      </c>
      <c r="F53" s="1195"/>
      <c r="G53" s="1195"/>
      <c r="H53" s="1196"/>
      <c r="I53" s="349">
        <v>104991</v>
      </c>
      <c r="J53" s="350">
        <v>92524</v>
      </c>
      <c r="K53" s="350">
        <v>81463</v>
      </c>
      <c r="L53" s="350">
        <v>73969</v>
      </c>
      <c r="M53" s="351">
        <v>70795</v>
      </c>
    </row>
    <row r="54" spans="2:13" ht="27.7" customHeight="1" x14ac:dyDescent="0.2">
      <c r="B54" s="111"/>
      <c r="C54" s="112"/>
      <c r="D54" s="112"/>
      <c r="E54" s="113"/>
      <c r="F54" s="113"/>
      <c r="G54" s="113"/>
      <c r="H54" s="113"/>
      <c r="I54" s="114"/>
      <c r="J54" s="114"/>
      <c r="K54" s="114"/>
      <c r="L54" s="114"/>
      <c r="M54" s="114"/>
    </row>
    <row r="55" spans="2:13" ht="13.8" x14ac:dyDescent="0.2"/>
  </sheetData>
  <sheetProtection algorithmName="SHA-512" hashValue="U1sYPA7A1+h86ysKtmgapZGnjQ9PUu1pvQfvFV7VFwxLstogz5rvRn9m+Yif3Cp7j/EMFe7+J2Txw/c9WlzV0A==" saltValue="S2WTUuZcpFsonW4IZbUCl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election activeCell="G63" sqref="G63"/>
    </sheetView>
  </sheetViews>
  <sheetFormatPr defaultColWidth="0" defaultRowHeight="13.5" customHeight="1" zeroHeight="1" x14ac:dyDescent="0.2"/>
  <cols>
    <col min="1" max="1" width="8.21875" style="1" customWidth="1"/>
    <col min="2" max="2" width="16.441406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45" customHeight="1" x14ac:dyDescent="0.2"/>
    <row r="2" ht="16.45" customHeight="1" x14ac:dyDescent="0.2"/>
    <row r="3" ht="16.45" customHeight="1" x14ac:dyDescent="0.2"/>
    <row r="4" ht="16.45" customHeight="1" x14ac:dyDescent="0.2"/>
    <row r="5" ht="16.45" customHeight="1" x14ac:dyDescent="0.2"/>
    <row r="6" ht="16.45" customHeight="1" x14ac:dyDescent="0.2"/>
    <row r="7" ht="16.45" customHeight="1" x14ac:dyDescent="0.2"/>
    <row r="8" ht="16.45" customHeight="1" x14ac:dyDescent="0.2"/>
    <row r="9" ht="16.45" customHeight="1" x14ac:dyDescent="0.2"/>
    <row r="10" ht="16.45" customHeight="1" x14ac:dyDescent="0.2"/>
    <row r="11" ht="16.45" customHeight="1" x14ac:dyDescent="0.2"/>
    <row r="12" ht="16.45" customHeight="1" x14ac:dyDescent="0.2"/>
    <row r="13" ht="16.45" customHeight="1" x14ac:dyDescent="0.2"/>
    <row r="14" ht="16.45" customHeight="1" x14ac:dyDescent="0.2"/>
    <row r="15" ht="16.45" customHeight="1" x14ac:dyDescent="0.2"/>
    <row r="16" ht="16.45" customHeight="1" x14ac:dyDescent="0.2"/>
    <row r="17" ht="16.45" customHeight="1" x14ac:dyDescent="0.2"/>
    <row r="18" ht="16.45" customHeight="1" x14ac:dyDescent="0.2"/>
    <row r="19" ht="16.45" customHeight="1" x14ac:dyDescent="0.2"/>
    <row r="20" ht="16.45" customHeight="1" x14ac:dyDescent="0.2"/>
    <row r="21" ht="16.45" customHeight="1" x14ac:dyDescent="0.2"/>
    <row r="22" ht="16.45" customHeight="1" x14ac:dyDescent="0.2"/>
    <row r="23" ht="16.45" customHeight="1" x14ac:dyDescent="0.2"/>
    <row r="24" ht="16.45" customHeight="1" x14ac:dyDescent="0.2"/>
    <row r="25" ht="16.45" customHeight="1" x14ac:dyDescent="0.2"/>
    <row r="26" ht="16.45" customHeight="1" x14ac:dyDescent="0.2"/>
    <row r="27" ht="16.45" customHeight="1" x14ac:dyDescent="0.2"/>
    <row r="28" ht="16.45" customHeight="1" x14ac:dyDescent="0.2"/>
    <row r="29" ht="16.45" customHeight="1" x14ac:dyDescent="0.2"/>
    <row r="30" ht="16.45" customHeight="1" x14ac:dyDescent="0.2"/>
    <row r="31" ht="16.45" customHeight="1" x14ac:dyDescent="0.2"/>
    <row r="32" ht="16.45" customHeight="1" x14ac:dyDescent="0.2"/>
    <row r="33" ht="16.45" customHeight="1" x14ac:dyDescent="0.2"/>
    <row r="34" ht="16.45" customHeight="1" x14ac:dyDescent="0.2"/>
    <row r="35" ht="16.45" customHeight="1" x14ac:dyDescent="0.2"/>
    <row r="36" ht="16.45" customHeight="1" x14ac:dyDescent="0.2"/>
    <row r="37" ht="16.45" customHeight="1" x14ac:dyDescent="0.2"/>
    <row r="38" ht="16.45" customHeight="1" x14ac:dyDescent="0.2"/>
    <row r="39" ht="16.45" customHeight="1" x14ac:dyDescent="0.2"/>
    <row r="40" ht="16.45" customHeight="1" x14ac:dyDescent="0.2"/>
    <row r="41" ht="16.45" customHeight="1" x14ac:dyDescent="0.2"/>
    <row r="42" s="1" customFormat="1" ht="16.45" customHeight="1" x14ac:dyDescent="0.2"/>
    <row r="43" s="1" customFormat="1" ht="16.45" customHeight="1" x14ac:dyDescent="0.2"/>
    <row r="44" s="1" customFormat="1" ht="16.45" customHeight="1" x14ac:dyDescent="0.2"/>
    <row r="45" s="1" customFormat="1" ht="16.45" customHeight="1" x14ac:dyDescent="0.2"/>
    <row r="46" s="1" customFormat="1" ht="16.45" customHeight="1" x14ac:dyDescent="0.2"/>
    <row r="47" s="1" customFormat="1" ht="16.45" customHeight="1" x14ac:dyDescent="0.2"/>
    <row r="48" s="1" customFormat="1" ht="16.45" customHeight="1" x14ac:dyDescent="0.2"/>
    <row r="49" spans="2:8" ht="20.2" customHeight="1" x14ac:dyDescent="0.2"/>
    <row r="50" spans="2:8" ht="16.45" customHeight="1" x14ac:dyDescent="0.2"/>
    <row r="51" spans="2:8" ht="29.3" customHeight="1" x14ac:dyDescent="0.2"/>
    <row r="52" spans="2:8" ht="29.3" customHeight="1" x14ac:dyDescent="0.2"/>
    <row r="53" spans="2:8" ht="52.45" customHeight="1" thickBot="1" x14ac:dyDescent="0.3">
      <c r="B53" s="2"/>
      <c r="C53" s="2"/>
      <c r="D53" s="2"/>
      <c r="E53" s="2"/>
      <c r="F53" s="2"/>
      <c r="G53" s="2"/>
      <c r="H53" s="115" t="s">
        <v>45</v>
      </c>
    </row>
    <row r="54" spans="2:8" ht="29.3" customHeight="1" thickBot="1" x14ac:dyDescent="0.3">
      <c r="B54" s="116" t="s">
        <v>1</v>
      </c>
      <c r="C54" s="117"/>
      <c r="D54" s="117"/>
      <c r="E54" s="118" t="s">
        <v>2</v>
      </c>
      <c r="F54" s="119" t="s">
        <v>541</v>
      </c>
      <c r="G54" s="119" t="s">
        <v>542</v>
      </c>
      <c r="H54" s="120" t="s">
        <v>543</v>
      </c>
    </row>
    <row r="55" spans="2:8" ht="52.45" customHeight="1" x14ac:dyDescent="0.2">
      <c r="B55" s="121"/>
      <c r="C55" s="1212" t="s">
        <v>46</v>
      </c>
      <c r="D55" s="1212"/>
      <c r="E55" s="1213"/>
      <c r="F55" s="352">
        <v>10256</v>
      </c>
      <c r="G55" s="352">
        <v>11057</v>
      </c>
      <c r="H55" s="353">
        <v>9863</v>
      </c>
    </row>
    <row r="56" spans="2:8" ht="52.45" customHeight="1" x14ac:dyDescent="0.2">
      <c r="B56" s="122"/>
      <c r="C56" s="1214" t="s">
        <v>47</v>
      </c>
      <c r="D56" s="1214"/>
      <c r="E56" s="1215"/>
      <c r="F56" s="354">
        <v>9740</v>
      </c>
      <c r="G56" s="354">
        <v>9170</v>
      </c>
      <c r="H56" s="355">
        <v>9979</v>
      </c>
    </row>
    <row r="57" spans="2:8" ht="53.25" customHeight="1" x14ac:dyDescent="0.2">
      <c r="B57" s="122"/>
      <c r="C57" s="1216" t="s">
        <v>48</v>
      </c>
      <c r="D57" s="1216"/>
      <c r="E57" s="1217"/>
      <c r="F57" s="356">
        <v>9764</v>
      </c>
      <c r="G57" s="356">
        <v>8988</v>
      </c>
      <c r="H57" s="357">
        <v>7156</v>
      </c>
    </row>
    <row r="58" spans="2:8" ht="45.7" customHeight="1" x14ac:dyDescent="0.2">
      <c r="B58" s="123"/>
      <c r="C58" s="1204" t="s">
        <v>587</v>
      </c>
      <c r="D58" s="1205"/>
      <c r="E58" s="1206"/>
      <c r="F58" s="358">
        <v>1988</v>
      </c>
      <c r="G58" s="358">
        <v>2008</v>
      </c>
      <c r="H58" s="359">
        <v>2058</v>
      </c>
    </row>
    <row r="59" spans="2:8" ht="45.7" customHeight="1" x14ac:dyDescent="0.2">
      <c r="B59" s="123"/>
      <c r="C59" s="1204" t="s">
        <v>588</v>
      </c>
      <c r="D59" s="1205"/>
      <c r="E59" s="1206"/>
      <c r="F59" s="358">
        <v>3617</v>
      </c>
      <c r="G59" s="358">
        <v>3346</v>
      </c>
      <c r="H59" s="359">
        <v>1603</v>
      </c>
    </row>
    <row r="60" spans="2:8" ht="45.7" customHeight="1" x14ac:dyDescent="0.2">
      <c r="B60" s="123"/>
      <c r="C60" s="1204" t="s">
        <v>589</v>
      </c>
      <c r="D60" s="1205"/>
      <c r="E60" s="1206"/>
      <c r="F60" s="358">
        <v>1558</v>
      </c>
      <c r="G60" s="358">
        <v>1474</v>
      </c>
      <c r="H60" s="359">
        <v>1474</v>
      </c>
    </row>
    <row r="61" spans="2:8" ht="45.7" customHeight="1" x14ac:dyDescent="0.2">
      <c r="B61" s="123"/>
      <c r="C61" s="1204" t="s">
        <v>590</v>
      </c>
      <c r="D61" s="1205"/>
      <c r="E61" s="1206"/>
      <c r="F61" s="358">
        <v>391</v>
      </c>
      <c r="G61" s="358">
        <v>394</v>
      </c>
      <c r="H61" s="359">
        <v>396</v>
      </c>
    </row>
    <row r="62" spans="2:8" ht="45.7" customHeight="1" thickBot="1" x14ac:dyDescent="0.25">
      <c r="B62" s="124"/>
      <c r="C62" s="1207" t="s">
        <v>591</v>
      </c>
      <c r="D62" s="1208"/>
      <c r="E62" s="1209"/>
      <c r="F62" s="360">
        <v>289</v>
      </c>
      <c r="G62" s="360">
        <v>309</v>
      </c>
      <c r="H62" s="361">
        <v>356</v>
      </c>
    </row>
    <row r="63" spans="2:8" ht="52.45" customHeight="1" thickBot="1" x14ac:dyDescent="0.25">
      <c r="B63" s="125"/>
      <c r="C63" s="1210" t="s">
        <v>49</v>
      </c>
      <c r="D63" s="1210"/>
      <c r="E63" s="1211"/>
      <c r="F63" s="362">
        <v>29760</v>
      </c>
      <c r="G63" s="362">
        <v>29215</v>
      </c>
      <c r="H63" s="363">
        <v>26998</v>
      </c>
    </row>
    <row r="64" spans="2:8" ht="13.8"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Q3v/Grd5C5y8NH/VtJ1hKY0LMhLYpuWTFYDLn7ipD7NMScQqgqUFpaHQjEQRS35aTGRO5JA9Q/cHAq1tsN+waQ==" saltValue="/2H948JnHGnolHEZJu0a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8" x14ac:dyDescent="0.2"/>
  <cols>
    <col min="1" max="1" width="45.88671875" style="132" customWidth="1"/>
    <col min="2" max="8" width="13.441406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538</v>
      </c>
      <c r="G2" s="139"/>
      <c r="H2" s="140"/>
    </row>
    <row r="3" spans="1:8" x14ac:dyDescent="0.2">
      <c r="A3" s="136" t="s">
        <v>531</v>
      </c>
      <c r="B3" s="141"/>
      <c r="C3" s="142"/>
      <c r="D3" s="143">
        <v>60486</v>
      </c>
      <c r="E3" s="144"/>
      <c r="F3" s="145">
        <v>52191</v>
      </c>
      <c r="G3" s="146"/>
      <c r="H3" s="147"/>
    </row>
    <row r="4" spans="1:8" x14ac:dyDescent="0.2">
      <c r="A4" s="148"/>
      <c r="B4" s="149"/>
      <c r="C4" s="150"/>
      <c r="D4" s="151">
        <v>31234</v>
      </c>
      <c r="E4" s="152"/>
      <c r="F4" s="153">
        <v>26807</v>
      </c>
      <c r="G4" s="154"/>
      <c r="H4" s="155"/>
    </row>
    <row r="5" spans="1:8" x14ac:dyDescent="0.2">
      <c r="A5" s="136" t="s">
        <v>533</v>
      </c>
      <c r="B5" s="141"/>
      <c r="C5" s="142"/>
      <c r="D5" s="143">
        <v>80960</v>
      </c>
      <c r="E5" s="144"/>
      <c r="F5" s="145">
        <v>48105</v>
      </c>
      <c r="G5" s="146"/>
      <c r="H5" s="147"/>
    </row>
    <row r="6" spans="1:8" x14ac:dyDescent="0.2">
      <c r="A6" s="148"/>
      <c r="B6" s="149"/>
      <c r="C6" s="150"/>
      <c r="D6" s="151">
        <v>46026</v>
      </c>
      <c r="E6" s="152"/>
      <c r="F6" s="153">
        <v>24072</v>
      </c>
      <c r="G6" s="154"/>
      <c r="H6" s="155"/>
    </row>
    <row r="7" spans="1:8" x14ac:dyDescent="0.2">
      <c r="A7" s="136" t="s">
        <v>534</v>
      </c>
      <c r="B7" s="141"/>
      <c r="C7" s="142"/>
      <c r="D7" s="143">
        <v>62828</v>
      </c>
      <c r="E7" s="144"/>
      <c r="F7" s="145">
        <v>47446</v>
      </c>
      <c r="G7" s="146"/>
      <c r="H7" s="147"/>
    </row>
    <row r="8" spans="1:8" x14ac:dyDescent="0.2">
      <c r="A8" s="148"/>
      <c r="B8" s="149"/>
      <c r="C8" s="150"/>
      <c r="D8" s="151">
        <v>37975</v>
      </c>
      <c r="E8" s="152"/>
      <c r="F8" s="153">
        <v>24371</v>
      </c>
      <c r="G8" s="154"/>
      <c r="H8" s="155"/>
    </row>
    <row r="9" spans="1:8" x14ac:dyDescent="0.2">
      <c r="A9" s="136" t="s">
        <v>535</v>
      </c>
      <c r="B9" s="141"/>
      <c r="C9" s="142"/>
      <c r="D9" s="143">
        <v>46019</v>
      </c>
      <c r="E9" s="144"/>
      <c r="F9" s="145">
        <v>48387</v>
      </c>
      <c r="G9" s="146"/>
      <c r="H9" s="147"/>
    </row>
    <row r="10" spans="1:8" x14ac:dyDescent="0.2">
      <c r="A10" s="148"/>
      <c r="B10" s="149"/>
      <c r="C10" s="150"/>
      <c r="D10" s="151">
        <v>24131</v>
      </c>
      <c r="E10" s="152"/>
      <c r="F10" s="153">
        <v>25592</v>
      </c>
      <c r="G10" s="154"/>
      <c r="H10" s="155"/>
    </row>
    <row r="11" spans="1:8" x14ac:dyDescent="0.2">
      <c r="A11" s="136" t="s">
        <v>536</v>
      </c>
      <c r="B11" s="141"/>
      <c r="C11" s="142"/>
      <c r="D11" s="143">
        <v>39969</v>
      </c>
      <c r="E11" s="144"/>
      <c r="F11" s="145">
        <v>49684</v>
      </c>
      <c r="G11" s="146"/>
      <c r="H11" s="147"/>
    </row>
    <row r="12" spans="1:8" x14ac:dyDescent="0.2">
      <c r="A12" s="148"/>
      <c r="B12" s="149"/>
      <c r="C12" s="156"/>
      <c r="D12" s="151">
        <v>20011</v>
      </c>
      <c r="E12" s="152"/>
      <c r="F12" s="153">
        <v>28303</v>
      </c>
      <c r="G12" s="154"/>
      <c r="H12" s="155"/>
    </row>
    <row r="13" spans="1:8" x14ac:dyDescent="0.2">
      <c r="A13" s="136"/>
      <c r="B13" s="141"/>
      <c r="C13" s="157"/>
      <c r="D13" s="158">
        <v>58052</v>
      </c>
      <c r="E13" s="159"/>
      <c r="F13" s="160">
        <v>49163</v>
      </c>
      <c r="G13" s="161"/>
      <c r="H13" s="147"/>
    </row>
    <row r="14" spans="1:8" x14ac:dyDescent="0.2">
      <c r="A14" s="148"/>
      <c r="B14" s="149"/>
      <c r="C14" s="150"/>
      <c r="D14" s="151">
        <v>31875</v>
      </c>
      <c r="E14" s="152"/>
      <c r="F14" s="153">
        <v>25829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2.5499999999999998</v>
      </c>
      <c r="C19" s="162">
        <f>ROUND(VALUE(SUBSTITUTE(実質収支比率等に係る経年分析!G$48,"▲","-")),2)</f>
        <v>3.23</v>
      </c>
      <c r="D19" s="162">
        <f>ROUND(VALUE(SUBSTITUTE(実質収支比率等に係る経年分析!H$48,"▲","-")),2)</f>
        <v>3.42</v>
      </c>
      <c r="E19" s="162">
        <f>ROUND(VALUE(SUBSTITUTE(実質収支比率等に係る経年分析!I$48,"▲","-")),2)</f>
        <v>3.25</v>
      </c>
      <c r="F19" s="162">
        <f>ROUND(VALUE(SUBSTITUTE(実質収支比率等に係る経年分析!J$48,"▲","-")),2)</f>
        <v>3.25</v>
      </c>
    </row>
    <row r="20" spans="1:11" x14ac:dyDescent="0.2">
      <c r="A20" s="162" t="s">
        <v>53</v>
      </c>
      <c r="B20" s="162">
        <f>ROUND(VALUE(SUBSTITUTE(実質収支比率等に係る経年分析!F$47,"▲","-")),2)</f>
        <v>8.59</v>
      </c>
      <c r="C20" s="162">
        <f>ROUND(VALUE(SUBSTITUTE(実質収支比率等に係る経年分析!G$47,"▲","-")),2)</f>
        <v>9.18</v>
      </c>
      <c r="D20" s="162">
        <f>ROUND(VALUE(SUBSTITUTE(実質収支比率等に係る経年分析!H$47,"▲","-")),2)</f>
        <v>9.92</v>
      </c>
      <c r="E20" s="162">
        <f>ROUND(VALUE(SUBSTITUTE(実質収支比率等に係る経年分析!I$47,"▲","-")),2)</f>
        <v>10.55</v>
      </c>
      <c r="F20" s="162">
        <f>ROUND(VALUE(SUBSTITUTE(実質収支比率等に係る経年分析!J$47,"▲","-")),2)</f>
        <v>9.24</v>
      </c>
    </row>
    <row r="21" spans="1:11" x14ac:dyDescent="0.2">
      <c r="A21" s="162" t="s">
        <v>54</v>
      </c>
      <c r="B21" s="162">
        <f>IF(ISNUMBER(VALUE(SUBSTITUTE(実質収支比率等に係る経年分析!F$49,"▲","-"))),ROUND(VALUE(SUBSTITUTE(実質収支比率等に係る経年分析!F$49,"▲","-")),2),NA())</f>
        <v>1.21</v>
      </c>
      <c r="C21" s="162">
        <f>IF(ISNUMBER(VALUE(SUBSTITUTE(実質収支比率等に係る経年分析!G$49,"▲","-"))),ROUND(VALUE(SUBSTITUTE(実質収支比率等に係る経年分析!G$49,"▲","-")),2),NA())</f>
        <v>1.72</v>
      </c>
      <c r="D21" s="162">
        <f>IF(ISNUMBER(VALUE(SUBSTITUTE(実質収支比率等に係る経年分析!H$49,"▲","-"))),ROUND(VALUE(SUBSTITUTE(実質収支比率等に係る経年分析!H$49,"▲","-")),2),NA())</f>
        <v>0.6</v>
      </c>
      <c r="E21" s="162">
        <f>IF(ISNUMBER(VALUE(SUBSTITUTE(実質収支比率等に係る経年分析!I$49,"▲","-"))),ROUND(VALUE(SUBSTITUTE(実質収支比率等に係る経年分析!I$49,"▲","-")),2),NA())</f>
        <v>0.64</v>
      </c>
      <c r="F21" s="162">
        <f>IF(ISNUMBER(VALUE(SUBSTITUTE(実質収支比率等に係る経年分析!J$49,"▲","-"))),ROUND(VALUE(SUBSTITUTE(実質収支比率等に係る経年分析!J$49,"▲","-")),2),NA())</f>
        <v>-1.06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1.96</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1.06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1.26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0.5</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0.12</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富山市競輪事業特別会計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0.05</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0.03</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0.15</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0.18</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0.05</v>
      </c>
    </row>
    <row r="30" spans="1:11" x14ac:dyDescent="0.2">
      <c r="A30" s="163" t="str">
        <f>IF(連結実質赤字比率に係る赤字・黒字の構成分析!C$40="",NA(),連結実質赤字比率に係る赤字・黒字の構成分析!C$40)</f>
        <v>富山市後期高齢者医療事業特別会計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v>
      </c>
    </row>
    <row r="31" spans="1:11" x14ac:dyDescent="0.2">
      <c r="A31" s="163" t="str">
        <f>IF(連結実質赤字比率に係る赤字・黒字の構成分析!C$39="",NA(),連結実質赤字比率に係る赤字・黒字の構成分析!C$39)</f>
        <v>富山市企業団地造成事業特別会計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1.25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1.41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0.68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0.44</v>
      </c>
    </row>
    <row r="32" spans="1:11" x14ac:dyDescent="0.2">
      <c r="A32" s="163" t="str">
        <f>IF(連結実質赤字比率に係る赤字・黒字の構成分析!C$38="",NA(),連結実質赤字比率に係る赤字・黒字の構成分析!C$38)</f>
        <v>富山市病院事業会計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1.52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1.65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1.64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0.83</v>
      </c>
    </row>
    <row r="33" spans="1:16" x14ac:dyDescent="0.2">
      <c r="A33" s="163" t="str">
        <f>IF(連結実質赤字比率に係る赤字・黒字の構成分析!C$37="",NA(),連結実質赤字比率に係る赤字・黒字の構成分析!C$37)</f>
        <v>富山市水道事業会計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2.09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1.89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2.0299999999999998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1.95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1.97</v>
      </c>
    </row>
    <row r="34" spans="1:16" x14ac:dyDescent="0.2">
      <c r="A34" s="163" t="str">
        <f>IF(連結実質赤字比率に係る赤字・黒字の構成分析!C$36="",NA(),連結実質赤字比率に係る赤字・黒字の構成分析!C$36)</f>
        <v>富山市工業用水道事業会計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2.2400000000000002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2.2400000000000002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2.4500000000000002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2.5499999999999998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2.68</v>
      </c>
    </row>
    <row r="35" spans="1:16" x14ac:dyDescent="0.2">
      <c r="A35" s="163" t="str">
        <f>IF(連結実質赤字比率に係る赤字・黒字の構成分析!C$35="",NA(),連結実質赤字比率に係る赤字・黒字の構成分析!C$35)</f>
        <v>富山市公共下水道事業会計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2.5299999999999998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2.56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3.15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3.01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2.92</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2.52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3.39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3.22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3.23</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23178</v>
      </c>
      <c r="E42" s="164"/>
      <c r="F42" s="164"/>
      <c r="G42" s="164">
        <f>'実質公債費比率（分子）の構造'!L$52</f>
        <v>22246</v>
      </c>
      <c r="H42" s="164"/>
      <c r="I42" s="164"/>
      <c r="J42" s="164">
        <f>'実質公債費比率（分子）の構造'!M$52</f>
        <v>21736</v>
      </c>
      <c r="K42" s="164"/>
      <c r="L42" s="164"/>
      <c r="M42" s="164">
        <f>'実質公債費比率（分子）の構造'!N$52</f>
        <v>21435</v>
      </c>
      <c r="N42" s="164"/>
      <c r="O42" s="164"/>
      <c r="P42" s="164">
        <f>'実質公債費比率（分子）の構造'!O$52</f>
        <v>21180</v>
      </c>
    </row>
    <row r="43" spans="1:16" x14ac:dyDescent="0.2">
      <c r="A43" s="164" t="s">
        <v>16</v>
      </c>
      <c r="B43" s="164">
        <f>'実質公債費比率（分子）の構造'!K$51</f>
        <v>1</v>
      </c>
      <c r="C43" s="164"/>
      <c r="D43" s="164"/>
      <c r="E43" s="164">
        <f>'実質公債費比率（分子）の構造'!L$51</f>
        <v>3</v>
      </c>
      <c r="F43" s="164"/>
      <c r="G43" s="164"/>
      <c r="H43" s="164">
        <f>'実質公債費比率（分子）の構造'!M$51</f>
        <v>5</v>
      </c>
      <c r="I43" s="164"/>
      <c r="J43" s="164"/>
      <c r="K43" s="164">
        <f>'実質公債費比率（分子）の構造'!N$51</f>
        <v>4</v>
      </c>
      <c r="L43" s="164"/>
      <c r="M43" s="164"/>
      <c r="N43" s="164" t="str">
        <f>'実質公債費比率（分子）の構造'!O$51</f>
        <v>-</v>
      </c>
      <c r="O43" s="164"/>
      <c r="P43" s="164"/>
    </row>
    <row r="44" spans="1:16" x14ac:dyDescent="0.2">
      <c r="A44" s="164" t="s">
        <v>62</v>
      </c>
      <c r="B44" s="164">
        <f>'実質公債費比率（分子）の構造'!K$50</f>
        <v>349</v>
      </c>
      <c r="C44" s="164"/>
      <c r="D44" s="164"/>
      <c r="E44" s="164">
        <f>'実質公債費比率（分子）の構造'!L$50</f>
        <v>507</v>
      </c>
      <c r="F44" s="164"/>
      <c r="G44" s="164"/>
      <c r="H44" s="164">
        <f>'実質公債費比率（分子）の構造'!M$50</f>
        <v>775</v>
      </c>
      <c r="I44" s="164"/>
      <c r="J44" s="164"/>
      <c r="K44" s="164">
        <f>'実質公債費比率（分子）の構造'!N$50</f>
        <v>952</v>
      </c>
      <c r="L44" s="164"/>
      <c r="M44" s="164"/>
      <c r="N44" s="164">
        <f>'実質公債費比率（分子）の構造'!O$50</f>
        <v>490</v>
      </c>
      <c r="O44" s="164"/>
      <c r="P44" s="164"/>
    </row>
    <row r="45" spans="1:16" x14ac:dyDescent="0.2">
      <c r="A45" s="164" t="s">
        <v>63</v>
      </c>
      <c r="B45" s="164">
        <f>'実質公債費比率（分子）の構造'!K$49</f>
        <v>64</v>
      </c>
      <c r="C45" s="164"/>
      <c r="D45" s="164"/>
      <c r="E45" s="164">
        <f>'実質公債費比率（分子）の構造'!L$49</f>
        <v>62</v>
      </c>
      <c r="F45" s="164"/>
      <c r="G45" s="164"/>
      <c r="H45" s="164">
        <f>'実質公債費比率（分子）の構造'!M$49</f>
        <v>52</v>
      </c>
      <c r="I45" s="164"/>
      <c r="J45" s="164"/>
      <c r="K45" s="164">
        <f>'実質公債費比率（分子）の構造'!N$49</f>
        <v>53</v>
      </c>
      <c r="L45" s="164"/>
      <c r="M45" s="164"/>
      <c r="N45" s="164">
        <f>'実質公債費比率（分子）の構造'!O$49</f>
        <v>53</v>
      </c>
      <c r="O45" s="164"/>
      <c r="P45" s="164"/>
    </row>
    <row r="46" spans="1:16" x14ac:dyDescent="0.2">
      <c r="A46" s="164" t="s">
        <v>64</v>
      </c>
      <c r="B46" s="164">
        <f>'実質公債費比率（分子）の構造'!K$48</f>
        <v>7235</v>
      </c>
      <c r="C46" s="164"/>
      <c r="D46" s="164"/>
      <c r="E46" s="164">
        <f>'実質公債費比率（分子）の構造'!L$48</f>
        <v>7078</v>
      </c>
      <c r="F46" s="164"/>
      <c r="G46" s="164"/>
      <c r="H46" s="164">
        <f>'実質公債費比率（分子）の構造'!M$48</f>
        <v>6762</v>
      </c>
      <c r="I46" s="164"/>
      <c r="J46" s="164"/>
      <c r="K46" s="164">
        <f>'実質公債費比率（分子）の構造'!N$48</f>
        <v>6312</v>
      </c>
      <c r="L46" s="164"/>
      <c r="M46" s="164"/>
      <c r="N46" s="164">
        <f>'実質公債費比率（分子）の構造'!O$48</f>
        <v>5857</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21443</v>
      </c>
      <c r="C49" s="164"/>
      <c r="D49" s="164"/>
      <c r="E49" s="164">
        <f>'実質公債費比率（分子）の構造'!L$45</f>
        <v>21620</v>
      </c>
      <c r="F49" s="164"/>
      <c r="G49" s="164"/>
      <c r="H49" s="164">
        <f>'実質公債費比率（分子）の構造'!M$45</f>
        <v>22080</v>
      </c>
      <c r="I49" s="164"/>
      <c r="J49" s="164"/>
      <c r="K49" s="164">
        <f>'実質公債費比率（分子）の構造'!N$45</f>
        <v>22290</v>
      </c>
      <c r="L49" s="164"/>
      <c r="M49" s="164"/>
      <c r="N49" s="164">
        <f>'実質公債費比率（分子）の構造'!O$45</f>
        <v>22696</v>
      </c>
      <c r="O49" s="164"/>
      <c r="P49" s="164"/>
    </row>
    <row r="50" spans="1:16" x14ac:dyDescent="0.2">
      <c r="A50" s="164" t="s">
        <v>67</v>
      </c>
      <c r="B50" s="164" t="e">
        <f>NA()</f>
        <v>#N/A</v>
      </c>
      <c r="C50" s="164">
        <f>IF(ISNUMBER('実質公債費比率（分子）の構造'!K$53),'実質公債費比率（分子）の構造'!K$53,NA())</f>
        <v>5914</v>
      </c>
      <c r="D50" s="164" t="e">
        <f>NA()</f>
        <v>#N/A</v>
      </c>
      <c r="E50" s="164" t="e">
        <f>NA()</f>
        <v>#N/A</v>
      </c>
      <c r="F50" s="164">
        <f>IF(ISNUMBER('実質公債費比率（分子）の構造'!L$53),'実質公債費比率（分子）の構造'!L$53,NA())</f>
        <v>7024</v>
      </c>
      <c r="G50" s="164" t="e">
        <f>NA()</f>
        <v>#N/A</v>
      </c>
      <c r="H50" s="164" t="e">
        <f>NA()</f>
        <v>#N/A</v>
      </c>
      <c r="I50" s="164">
        <f>IF(ISNUMBER('実質公債費比率（分子）の構造'!M$53),'実質公債費比率（分子）の構造'!M$53,NA())</f>
        <v>7938</v>
      </c>
      <c r="J50" s="164" t="e">
        <f>NA()</f>
        <v>#N/A</v>
      </c>
      <c r="K50" s="164" t="e">
        <f>NA()</f>
        <v>#N/A</v>
      </c>
      <c r="L50" s="164">
        <f>IF(ISNUMBER('実質公債費比率（分子）の構造'!N$53),'実質公債費比率（分子）の構造'!N$53,NA())</f>
        <v>8176</v>
      </c>
      <c r="M50" s="164" t="e">
        <f>NA()</f>
        <v>#N/A</v>
      </c>
      <c r="N50" s="164" t="e">
        <f>NA()</f>
        <v>#N/A</v>
      </c>
      <c r="O50" s="164">
        <f>IF(ISNUMBER('実質公債費比率（分子）の構造'!O$53),'実質公債費比率（分子）の構造'!O$53,NA())</f>
        <v>7916</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189519</v>
      </c>
      <c r="E56" s="163"/>
      <c r="F56" s="163"/>
      <c r="G56" s="163">
        <f>'将来負担比率（分子）の構造'!J$52</f>
        <v>188778</v>
      </c>
      <c r="H56" s="163"/>
      <c r="I56" s="163"/>
      <c r="J56" s="163">
        <f>'将来負担比率（分子）の構造'!K$52</f>
        <v>181376</v>
      </c>
      <c r="K56" s="163"/>
      <c r="L56" s="163"/>
      <c r="M56" s="163">
        <f>'将来負担比率（分子）の構造'!L$52</f>
        <v>171666</v>
      </c>
      <c r="N56" s="163"/>
      <c r="O56" s="163"/>
      <c r="P56" s="163">
        <f>'将来負担比率（分子）の構造'!M$52</f>
        <v>161063</v>
      </c>
    </row>
    <row r="57" spans="1:16" x14ac:dyDescent="0.2">
      <c r="A57" s="163" t="s">
        <v>42</v>
      </c>
      <c r="B57" s="163"/>
      <c r="C57" s="163"/>
      <c r="D57" s="163">
        <f>'将来負担比率（分子）の構造'!I$51</f>
        <v>24421</v>
      </c>
      <c r="E57" s="163"/>
      <c r="F57" s="163"/>
      <c r="G57" s="163">
        <f>'将来負担比率（分子）の構造'!J$51</f>
        <v>24300</v>
      </c>
      <c r="H57" s="163"/>
      <c r="I57" s="163"/>
      <c r="J57" s="163">
        <f>'将来負担比率（分子）の構造'!K$51</f>
        <v>23134</v>
      </c>
      <c r="K57" s="163"/>
      <c r="L57" s="163"/>
      <c r="M57" s="163">
        <f>'将来負担比率（分子）の構造'!L$51</f>
        <v>22226</v>
      </c>
      <c r="N57" s="163"/>
      <c r="O57" s="163"/>
      <c r="P57" s="163">
        <f>'将来負担比率（分子）の構造'!M$51</f>
        <v>21109</v>
      </c>
    </row>
    <row r="58" spans="1:16" x14ac:dyDescent="0.2">
      <c r="A58" s="163" t="s">
        <v>41</v>
      </c>
      <c r="B58" s="163"/>
      <c r="C58" s="163"/>
      <c r="D58" s="163">
        <f>'将来負担比率（分子）の構造'!I$50</f>
        <v>30671</v>
      </c>
      <c r="E58" s="163"/>
      <c r="F58" s="163"/>
      <c r="G58" s="163">
        <f>'将来負担比率（分子）の構造'!J$50</f>
        <v>35414</v>
      </c>
      <c r="H58" s="163"/>
      <c r="I58" s="163"/>
      <c r="J58" s="163">
        <f>'将来負担比率（分子）の構造'!K$50</f>
        <v>40272</v>
      </c>
      <c r="K58" s="163"/>
      <c r="L58" s="163"/>
      <c r="M58" s="163">
        <f>'将来負担比率（分子）の構造'!L$50</f>
        <v>40992</v>
      </c>
      <c r="N58" s="163"/>
      <c r="O58" s="163"/>
      <c r="P58" s="163">
        <f>'将来負担比率（分子）の構造'!M$50</f>
        <v>39237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785</v>
      </c>
      <c r="C61" s="163"/>
      <c r="D61" s="163"/>
      <c r="E61" s="163">
        <f>'将来負担比率（分子）の構造'!J$46</f>
        <v>825</v>
      </c>
      <c r="F61" s="163"/>
      <c r="G61" s="163"/>
      <c r="H61" s="163">
        <f>'将来負担比率（分子）の構造'!K$46</f>
        <v>847</v>
      </c>
      <c r="I61" s="163"/>
      <c r="J61" s="163"/>
      <c r="K61" s="163">
        <f>'将来負担比率（分子）の構造'!L$46</f>
        <v>804</v>
      </c>
      <c r="L61" s="163"/>
      <c r="M61" s="163"/>
      <c r="N61" s="163">
        <f>'将来負担比率（分子）の構造'!M$46</f>
        <v>906</v>
      </c>
      <c r="O61" s="163"/>
      <c r="P61" s="163"/>
    </row>
    <row r="62" spans="1:16" x14ac:dyDescent="0.2">
      <c r="A62" s="163" t="s">
        <v>35</v>
      </c>
      <c r="B62" s="163">
        <f>'将来負担比率（分子）の構造'!I$45</f>
        <v>19305</v>
      </c>
      <c r="C62" s="163"/>
      <c r="D62" s="163"/>
      <c r="E62" s="163">
        <f>'将来負担比率（分子）の構造'!J$45</f>
        <v>19936</v>
      </c>
      <c r="F62" s="163"/>
      <c r="G62" s="163"/>
      <c r="H62" s="163">
        <f>'将来負担比率（分子）の構造'!K$45</f>
        <v>20356</v>
      </c>
      <c r="I62" s="163"/>
      <c r="J62" s="163"/>
      <c r="K62" s="163">
        <f>'将来負担比率（分子）の構造'!L$45</f>
        <v>20909</v>
      </c>
      <c r="L62" s="163"/>
      <c r="M62" s="163"/>
      <c r="N62" s="163">
        <f>'将来負担比率（分子）の構造'!M$45</f>
        <v>21340</v>
      </c>
      <c r="O62" s="163"/>
      <c r="P62" s="163"/>
    </row>
    <row r="63" spans="1:16" x14ac:dyDescent="0.2">
      <c r="A63" s="163" t="s">
        <v>34</v>
      </c>
      <c r="B63" s="163">
        <f>'将来負担比率（分子）の構造'!I$44</f>
        <v>388</v>
      </c>
      <c r="C63" s="163"/>
      <c r="D63" s="163"/>
      <c r="E63" s="163">
        <f>'将来負担比率（分子）の構造'!J$44</f>
        <v>329</v>
      </c>
      <c r="F63" s="163"/>
      <c r="G63" s="163"/>
      <c r="H63" s="163">
        <f>'将来負担比率（分子）の構造'!K$44</f>
        <v>403</v>
      </c>
      <c r="I63" s="163"/>
      <c r="J63" s="163"/>
      <c r="K63" s="163">
        <f>'将来負担比率（分子）の構造'!L$44</f>
        <v>354</v>
      </c>
      <c r="L63" s="163"/>
      <c r="M63" s="163"/>
      <c r="N63" s="163">
        <f>'将来負担比率（分子）の構造'!M$44</f>
        <v>304</v>
      </c>
      <c r="O63" s="163"/>
      <c r="P63" s="163"/>
    </row>
    <row r="64" spans="1:16" x14ac:dyDescent="0.2">
      <c r="A64" s="163" t="s">
        <v>33</v>
      </c>
      <c r="B64" s="163">
        <f>'将来負担比率（分子）の構造'!I$43</f>
        <v>66198</v>
      </c>
      <c r="C64" s="163"/>
      <c r="D64" s="163"/>
      <c r="E64" s="163">
        <f>'将来負担比率（分子）の構造'!J$43</f>
        <v>61472</v>
      </c>
      <c r="F64" s="163"/>
      <c r="G64" s="163"/>
      <c r="H64" s="163">
        <f>'将来負担比率（分子）の構造'!K$43</f>
        <v>56755</v>
      </c>
      <c r="I64" s="163"/>
      <c r="J64" s="163"/>
      <c r="K64" s="163">
        <f>'将来負担比率（分子）の構造'!L$43</f>
        <v>50571</v>
      </c>
      <c r="L64" s="163"/>
      <c r="M64" s="163"/>
      <c r="N64" s="163">
        <f>'将来負担比率（分子）の構造'!M$43</f>
        <v>46547</v>
      </c>
      <c r="O64" s="163"/>
      <c r="P64" s="163"/>
    </row>
    <row r="65" spans="1:16" x14ac:dyDescent="0.2">
      <c r="A65" s="163" t="s">
        <v>32</v>
      </c>
      <c r="B65" s="163">
        <f>'将来負担比率（分子）の構造'!I$42</f>
        <v>28981</v>
      </c>
      <c r="C65" s="163"/>
      <c r="D65" s="163"/>
      <c r="E65" s="163">
        <f>'将来負担比率（分子）の構造'!J$42</f>
        <v>19157</v>
      </c>
      <c r="F65" s="163"/>
      <c r="G65" s="163"/>
      <c r="H65" s="163">
        <f>'将来負担比率（分子）の構造'!K$42</f>
        <v>12302</v>
      </c>
      <c r="I65" s="163"/>
      <c r="J65" s="163"/>
      <c r="K65" s="163">
        <f>'将来負担比率（分子）の構造'!L$42</f>
        <v>10835</v>
      </c>
      <c r="L65" s="163"/>
      <c r="M65" s="163"/>
      <c r="N65" s="163">
        <f>'将来負担比率（分子）の構造'!M$42</f>
        <v>9947</v>
      </c>
      <c r="O65" s="163"/>
      <c r="P65" s="163"/>
    </row>
    <row r="66" spans="1:16" x14ac:dyDescent="0.2">
      <c r="A66" s="163" t="s">
        <v>31</v>
      </c>
      <c r="B66" s="163">
        <f>'将来負担比率（分子）の構造'!I$41</f>
        <v>233945</v>
      </c>
      <c r="C66" s="163"/>
      <c r="D66" s="163"/>
      <c r="E66" s="163">
        <f>'将来負担比率（分子）の構造'!J$41</f>
        <v>239297</v>
      </c>
      <c r="F66" s="163"/>
      <c r="G66" s="163"/>
      <c r="H66" s="163">
        <f>'将来負担比率（分子）の構造'!K$41</f>
        <v>235581</v>
      </c>
      <c r="I66" s="163"/>
      <c r="J66" s="163"/>
      <c r="K66" s="163">
        <f>'将来負担比率（分子）の構造'!L$41</f>
        <v>225380</v>
      </c>
      <c r="L66" s="163"/>
      <c r="M66" s="163"/>
      <c r="N66" s="163">
        <f>'将来負担比率（分子）の構造'!M$41</f>
        <v>213161</v>
      </c>
      <c r="O66" s="163"/>
      <c r="P66" s="163"/>
    </row>
    <row r="67" spans="1:16" x14ac:dyDescent="0.2">
      <c r="A67" s="163" t="s">
        <v>71</v>
      </c>
      <c r="B67" s="163" t="e">
        <f>NA()</f>
        <v>#N/A</v>
      </c>
      <c r="C67" s="163">
        <f>IF(ISNUMBER('将来負担比率（分子）の構造'!I$53), IF('将来負担比率（分子）の構造'!I$53 &lt; 0, 0, '将来負担比率（分子）の構造'!I$53), NA())</f>
        <v>104991</v>
      </c>
      <c r="D67" s="163" t="e">
        <f>NA()</f>
        <v>#N/A</v>
      </c>
      <c r="E67" s="163" t="e">
        <f>NA()</f>
        <v>#N/A</v>
      </c>
      <c r="F67" s="163">
        <f>IF(ISNUMBER('将来負担比率（分子）の構造'!J$53), IF('将来負担比率（分子）の構造'!J$53 &lt; 0, 0, '将来負担比率（分子）の構造'!J$53), NA())</f>
        <v>92524</v>
      </c>
      <c r="G67" s="163" t="e">
        <f>NA()</f>
        <v>#N/A</v>
      </c>
      <c r="H67" s="163" t="e">
        <f>NA()</f>
        <v>#N/A</v>
      </c>
      <c r="I67" s="163">
        <f>IF(ISNUMBER('将来負担比率（分子）の構造'!K$53), IF('将来負担比率（分子）の構造'!K$53 &lt; 0, 0, '将来負担比率（分子）の構造'!K$53), NA())</f>
        <v>81463</v>
      </c>
      <c r="J67" s="163" t="e">
        <f>NA()</f>
        <v>#N/A</v>
      </c>
      <c r="K67" s="163" t="e">
        <f>NA()</f>
        <v>#N/A</v>
      </c>
      <c r="L67" s="163">
        <f>IF(ISNUMBER('将来負担比率（分子）の構造'!L$53), IF('将来負担比率（分子）の構造'!L$53 &lt; 0, 0, '将来負担比率（分子）の構造'!L$53), NA())</f>
        <v>73969</v>
      </c>
      <c r="M67" s="163" t="e">
        <f>NA()</f>
        <v>#N/A</v>
      </c>
      <c r="N67" s="163" t="e">
        <f>NA()</f>
        <v>#N/A</v>
      </c>
      <c r="O67" s="163">
        <f>IF(ISNUMBER('将来負担比率（分子）の構造'!M$53), IF('将来負担比率（分子）の構造'!M$53 &lt; 0, 0, '将来負担比率（分子）の構造'!M$53), NA())</f>
        <v>70795</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10256</v>
      </c>
      <c r="C72" s="167">
        <f>基金残高に係る経年分析!G55</f>
        <v>11057</v>
      </c>
      <c r="D72" s="167">
        <f>基金残高に係る経年分析!H55</f>
        <v>9863</v>
      </c>
    </row>
    <row r="73" spans="1:16" x14ac:dyDescent="0.2">
      <c r="A73" s="166" t="s">
        <v>74</v>
      </c>
      <c r="B73" s="167">
        <f>基金残高に係る経年分析!F56</f>
        <v>9740</v>
      </c>
      <c r="C73" s="167">
        <f>基金残高に係る経年分析!G56</f>
        <v>9170</v>
      </c>
      <c r="D73" s="167">
        <f>基金残高に係る経年分析!H56</f>
        <v>9979</v>
      </c>
    </row>
    <row r="74" spans="1:16" x14ac:dyDescent="0.2">
      <c r="A74" s="166" t="s">
        <v>75</v>
      </c>
      <c r="B74" s="167">
        <f>基金残高に係る経年分析!F57</f>
        <v>9764</v>
      </c>
      <c r="C74" s="167">
        <f>基金残高に係る経年分析!G57</f>
        <v>8988</v>
      </c>
      <c r="D74" s="167">
        <f>基金残高に係る経年分析!H57</f>
        <v>7156</v>
      </c>
    </row>
  </sheetData>
  <sheetProtection algorithmName="SHA-512" hashValue="83+C/amMn7W/JjIyDO2zzqF2nvnopxQKm2Oa2yEh/A9UxYTVbQ9wbeWvWliEDwcq6GWe7FwUZ/ccouQksB9ryA==" saltValue="1yfPnianTlHr6CF539fh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2" workbookViewId="0">
      <selection activeCell="CD36" sqref="CD36:CQ36"/>
    </sheetView>
  </sheetViews>
  <sheetFormatPr defaultColWidth="0" defaultRowHeight="11.3" customHeight="1" zeroHeight="1" x14ac:dyDescent="0.2"/>
  <cols>
    <col min="1" max="1" width="1.5546875" style="202" customWidth="1"/>
    <col min="2" max="2" width="2.44140625" style="202" customWidth="1"/>
    <col min="3" max="16" width="2.5546875" style="202" customWidth="1"/>
    <col min="17" max="17" width="2.44140625" style="202" customWidth="1"/>
    <col min="18" max="95" width="1.5546875" style="202" customWidth="1"/>
    <col min="96" max="133" width="1.5546875" style="214" customWidth="1"/>
    <col min="134" max="143" width="1.5546875" style="202" customWidth="1"/>
    <col min="144" max="16384" width="0" style="202" hidden="1"/>
  </cols>
  <sheetData>
    <row r="1" spans="2:143" ht="22.5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3"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3"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3" customHeight="1" x14ac:dyDescent="0.2">
      <c r="B5" s="679" t="s">
        <v>215</v>
      </c>
      <c r="C5" s="680"/>
      <c r="D5" s="680"/>
      <c r="E5" s="680"/>
      <c r="F5" s="680"/>
      <c r="G5" s="680"/>
      <c r="H5" s="680"/>
      <c r="I5" s="680"/>
      <c r="J5" s="680"/>
      <c r="K5" s="680"/>
      <c r="L5" s="680"/>
      <c r="M5" s="680"/>
      <c r="N5" s="680"/>
      <c r="O5" s="680"/>
      <c r="P5" s="680"/>
      <c r="Q5" s="681"/>
      <c r="R5" s="676">
        <v>76675600</v>
      </c>
      <c r="S5" s="677"/>
      <c r="T5" s="677"/>
      <c r="U5" s="677"/>
      <c r="V5" s="677"/>
      <c r="W5" s="677"/>
      <c r="X5" s="677"/>
      <c r="Y5" s="702"/>
      <c r="Z5" s="715">
        <v>40.299999999999997</v>
      </c>
      <c r="AA5" s="715"/>
      <c r="AB5" s="715"/>
      <c r="AC5" s="715"/>
      <c r="AD5" s="716">
        <v>72465269</v>
      </c>
      <c r="AE5" s="716"/>
      <c r="AF5" s="716"/>
      <c r="AG5" s="716"/>
      <c r="AH5" s="716"/>
      <c r="AI5" s="716"/>
      <c r="AJ5" s="716"/>
      <c r="AK5" s="716"/>
      <c r="AL5" s="703">
        <v>66.099999999999994</v>
      </c>
      <c r="AM5" s="685"/>
      <c r="AN5" s="685"/>
      <c r="AO5" s="704"/>
      <c r="AP5" s="679" t="s">
        <v>216</v>
      </c>
      <c r="AQ5" s="680"/>
      <c r="AR5" s="680"/>
      <c r="AS5" s="680"/>
      <c r="AT5" s="680"/>
      <c r="AU5" s="680"/>
      <c r="AV5" s="680"/>
      <c r="AW5" s="680"/>
      <c r="AX5" s="680"/>
      <c r="AY5" s="680"/>
      <c r="AZ5" s="680"/>
      <c r="BA5" s="680"/>
      <c r="BB5" s="680"/>
      <c r="BC5" s="680"/>
      <c r="BD5" s="680"/>
      <c r="BE5" s="680"/>
      <c r="BF5" s="681"/>
      <c r="BG5" s="621">
        <v>68533357</v>
      </c>
      <c r="BH5" s="622"/>
      <c r="BI5" s="622"/>
      <c r="BJ5" s="622"/>
      <c r="BK5" s="622"/>
      <c r="BL5" s="622"/>
      <c r="BM5" s="622"/>
      <c r="BN5" s="623"/>
      <c r="BO5" s="659">
        <v>89.4</v>
      </c>
      <c r="BP5" s="659"/>
      <c r="BQ5" s="659"/>
      <c r="BR5" s="659"/>
      <c r="BS5" s="660">
        <v>2089042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3" customHeight="1" x14ac:dyDescent="0.2">
      <c r="B6" s="618" t="s">
        <v>220</v>
      </c>
      <c r="C6" s="619"/>
      <c r="D6" s="619"/>
      <c r="E6" s="619"/>
      <c r="F6" s="619"/>
      <c r="G6" s="619"/>
      <c r="H6" s="619"/>
      <c r="I6" s="619"/>
      <c r="J6" s="619"/>
      <c r="K6" s="619"/>
      <c r="L6" s="619"/>
      <c r="M6" s="619"/>
      <c r="N6" s="619"/>
      <c r="O6" s="619"/>
      <c r="P6" s="619"/>
      <c r="Q6" s="620"/>
      <c r="R6" s="621">
        <v>1435680</v>
      </c>
      <c r="S6" s="622"/>
      <c r="T6" s="622"/>
      <c r="U6" s="622"/>
      <c r="V6" s="622"/>
      <c r="W6" s="622"/>
      <c r="X6" s="622"/>
      <c r="Y6" s="623"/>
      <c r="Z6" s="659">
        <v>0.8</v>
      </c>
      <c r="AA6" s="659"/>
      <c r="AB6" s="659"/>
      <c r="AC6" s="659"/>
      <c r="AD6" s="660">
        <v>1435680</v>
      </c>
      <c r="AE6" s="660"/>
      <c r="AF6" s="660"/>
      <c r="AG6" s="660"/>
      <c r="AH6" s="660"/>
      <c r="AI6" s="660"/>
      <c r="AJ6" s="660"/>
      <c r="AK6" s="660"/>
      <c r="AL6" s="624">
        <v>1.3</v>
      </c>
      <c r="AM6" s="625"/>
      <c r="AN6" s="625"/>
      <c r="AO6" s="661"/>
      <c r="AP6" s="618" t="s">
        <v>221</v>
      </c>
      <c r="AQ6" s="619"/>
      <c r="AR6" s="619"/>
      <c r="AS6" s="619"/>
      <c r="AT6" s="619"/>
      <c r="AU6" s="619"/>
      <c r="AV6" s="619"/>
      <c r="AW6" s="619"/>
      <c r="AX6" s="619"/>
      <c r="AY6" s="619"/>
      <c r="AZ6" s="619"/>
      <c r="BA6" s="619"/>
      <c r="BB6" s="619"/>
      <c r="BC6" s="619"/>
      <c r="BD6" s="619"/>
      <c r="BE6" s="619"/>
      <c r="BF6" s="620"/>
      <c r="BG6" s="621">
        <v>68533357</v>
      </c>
      <c r="BH6" s="622"/>
      <c r="BI6" s="622"/>
      <c r="BJ6" s="622"/>
      <c r="BK6" s="622"/>
      <c r="BL6" s="622"/>
      <c r="BM6" s="622"/>
      <c r="BN6" s="623"/>
      <c r="BO6" s="659">
        <v>89.4</v>
      </c>
      <c r="BP6" s="659"/>
      <c r="BQ6" s="659"/>
      <c r="BR6" s="659"/>
      <c r="BS6" s="660">
        <v>2089042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716569</v>
      </c>
      <c r="CS6" s="622"/>
      <c r="CT6" s="622"/>
      <c r="CU6" s="622"/>
      <c r="CV6" s="622"/>
      <c r="CW6" s="622"/>
      <c r="CX6" s="622"/>
      <c r="CY6" s="623"/>
      <c r="CZ6" s="703">
        <v>0.4</v>
      </c>
      <c r="DA6" s="685"/>
      <c r="DB6" s="685"/>
      <c r="DC6" s="705"/>
      <c r="DD6" s="627" t="s">
        <v>122</v>
      </c>
      <c r="DE6" s="622"/>
      <c r="DF6" s="622"/>
      <c r="DG6" s="622"/>
      <c r="DH6" s="622"/>
      <c r="DI6" s="622"/>
      <c r="DJ6" s="622"/>
      <c r="DK6" s="622"/>
      <c r="DL6" s="622"/>
      <c r="DM6" s="622"/>
      <c r="DN6" s="622"/>
      <c r="DO6" s="622"/>
      <c r="DP6" s="623"/>
      <c r="DQ6" s="627">
        <v>716569</v>
      </c>
      <c r="DR6" s="622"/>
      <c r="DS6" s="622"/>
      <c r="DT6" s="622"/>
      <c r="DU6" s="622"/>
      <c r="DV6" s="622"/>
      <c r="DW6" s="622"/>
      <c r="DX6" s="622"/>
      <c r="DY6" s="622"/>
      <c r="DZ6" s="622"/>
      <c r="EA6" s="622"/>
      <c r="EB6" s="622"/>
      <c r="EC6" s="658"/>
    </row>
    <row r="7" spans="2:143" ht="11.3" customHeight="1" x14ac:dyDescent="0.2">
      <c r="B7" s="618" t="s">
        <v>223</v>
      </c>
      <c r="C7" s="619"/>
      <c r="D7" s="619"/>
      <c r="E7" s="619"/>
      <c r="F7" s="619"/>
      <c r="G7" s="619"/>
      <c r="H7" s="619"/>
      <c r="I7" s="619"/>
      <c r="J7" s="619"/>
      <c r="K7" s="619"/>
      <c r="L7" s="619"/>
      <c r="M7" s="619"/>
      <c r="N7" s="619"/>
      <c r="O7" s="619"/>
      <c r="P7" s="619"/>
      <c r="Q7" s="620"/>
      <c r="R7" s="621">
        <v>36085</v>
      </c>
      <c r="S7" s="622"/>
      <c r="T7" s="622"/>
      <c r="U7" s="622"/>
      <c r="V7" s="622"/>
      <c r="W7" s="622"/>
      <c r="X7" s="622"/>
      <c r="Y7" s="623"/>
      <c r="Z7" s="659">
        <v>0</v>
      </c>
      <c r="AA7" s="659"/>
      <c r="AB7" s="659"/>
      <c r="AC7" s="659"/>
      <c r="AD7" s="660">
        <v>36085</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32297386</v>
      </c>
      <c r="BH7" s="622"/>
      <c r="BI7" s="622"/>
      <c r="BJ7" s="622"/>
      <c r="BK7" s="622"/>
      <c r="BL7" s="622"/>
      <c r="BM7" s="622"/>
      <c r="BN7" s="623"/>
      <c r="BO7" s="659">
        <v>42.1</v>
      </c>
      <c r="BP7" s="659"/>
      <c r="BQ7" s="659"/>
      <c r="BR7" s="659"/>
      <c r="BS7" s="660">
        <v>2089042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19598419</v>
      </c>
      <c r="CS7" s="622"/>
      <c r="CT7" s="622"/>
      <c r="CU7" s="622"/>
      <c r="CV7" s="622"/>
      <c r="CW7" s="622"/>
      <c r="CX7" s="622"/>
      <c r="CY7" s="623"/>
      <c r="CZ7" s="659">
        <v>10.5</v>
      </c>
      <c r="DA7" s="659"/>
      <c r="DB7" s="659"/>
      <c r="DC7" s="659"/>
      <c r="DD7" s="627">
        <v>1183202</v>
      </c>
      <c r="DE7" s="622"/>
      <c r="DF7" s="622"/>
      <c r="DG7" s="622"/>
      <c r="DH7" s="622"/>
      <c r="DI7" s="622"/>
      <c r="DJ7" s="622"/>
      <c r="DK7" s="622"/>
      <c r="DL7" s="622"/>
      <c r="DM7" s="622"/>
      <c r="DN7" s="622"/>
      <c r="DO7" s="622"/>
      <c r="DP7" s="623"/>
      <c r="DQ7" s="627">
        <v>15459091</v>
      </c>
      <c r="DR7" s="622"/>
      <c r="DS7" s="622"/>
      <c r="DT7" s="622"/>
      <c r="DU7" s="622"/>
      <c r="DV7" s="622"/>
      <c r="DW7" s="622"/>
      <c r="DX7" s="622"/>
      <c r="DY7" s="622"/>
      <c r="DZ7" s="622"/>
      <c r="EA7" s="622"/>
      <c r="EB7" s="622"/>
      <c r="EC7" s="658"/>
    </row>
    <row r="8" spans="2:143" ht="11.3" customHeight="1" x14ac:dyDescent="0.2">
      <c r="B8" s="618" t="s">
        <v>226</v>
      </c>
      <c r="C8" s="619"/>
      <c r="D8" s="619"/>
      <c r="E8" s="619"/>
      <c r="F8" s="619"/>
      <c r="G8" s="619"/>
      <c r="H8" s="619"/>
      <c r="I8" s="619"/>
      <c r="J8" s="619"/>
      <c r="K8" s="619"/>
      <c r="L8" s="619"/>
      <c r="M8" s="619"/>
      <c r="N8" s="619"/>
      <c r="O8" s="619"/>
      <c r="P8" s="619"/>
      <c r="Q8" s="620"/>
      <c r="R8" s="621">
        <v>632956</v>
      </c>
      <c r="S8" s="622"/>
      <c r="T8" s="622"/>
      <c r="U8" s="622"/>
      <c r="V8" s="622"/>
      <c r="W8" s="622"/>
      <c r="X8" s="622"/>
      <c r="Y8" s="623"/>
      <c r="Z8" s="659">
        <v>0.3</v>
      </c>
      <c r="AA8" s="659"/>
      <c r="AB8" s="659"/>
      <c r="AC8" s="659"/>
      <c r="AD8" s="660">
        <v>632956</v>
      </c>
      <c r="AE8" s="660"/>
      <c r="AF8" s="660"/>
      <c r="AG8" s="660"/>
      <c r="AH8" s="660"/>
      <c r="AI8" s="660"/>
      <c r="AJ8" s="660"/>
      <c r="AK8" s="660"/>
      <c r="AL8" s="624">
        <v>0.6</v>
      </c>
      <c r="AM8" s="625"/>
      <c r="AN8" s="625"/>
      <c r="AO8" s="661"/>
      <c r="AP8" s="618" t="s">
        <v>227</v>
      </c>
      <c r="AQ8" s="619"/>
      <c r="AR8" s="619"/>
      <c r="AS8" s="619"/>
      <c r="AT8" s="619"/>
      <c r="AU8" s="619"/>
      <c r="AV8" s="619"/>
      <c r="AW8" s="619"/>
      <c r="AX8" s="619"/>
      <c r="AY8" s="619"/>
      <c r="AZ8" s="619"/>
      <c r="BA8" s="619"/>
      <c r="BB8" s="619"/>
      <c r="BC8" s="619"/>
      <c r="BD8" s="619"/>
      <c r="BE8" s="619"/>
      <c r="BF8" s="620"/>
      <c r="BG8" s="621">
        <v>685947</v>
      </c>
      <c r="BH8" s="622"/>
      <c r="BI8" s="622"/>
      <c r="BJ8" s="622"/>
      <c r="BK8" s="622"/>
      <c r="BL8" s="622"/>
      <c r="BM8" s="622"/>
      <c r="BN8" s="623"/>
      <c r="BO8" s="659">
        <v>0.9</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71470185</v>
      </c>
      <c r="CS8" s="622"/>
      <c r="CT8" s="622"/>
      <c r="CU8" s="622"/>
      <c r="CV8" s="622"/>
      <c r="CW8" s="622"/>
      <c r="CX8" s="622"/>
      <c r="CY8" s="623"/>
      <c r="CZ8" s="659">
        <v>38.4</v>
      </c>
      <c r="DA8" s="659"/>
      <c r="DB8" s="659"/>
      <c r="DC8" s="659"/>
      <c r="DD8" s="627">
        <v>1125202</v>
      </c>
      <c r="DE8" s="622"/>
      <c r="DF8" s="622"/>
      <c r="DG8" s="622"/>
      <c r="DH8" s="622"/>
      <c r="DI8" s="622"/>
      <c r="DJ8" s="622"/>
      <c r="DK8" s="622"/>
      <c r="DL8" s="622"/>
      <c r="DM8" s="622"/>
      <c r="DN8" s="622"/>
      <c r="DO8" s="622"/>
      <c r="DP8" s="623"/>
      <c r="DQ8" s="627">
        <v>39625913</v>
      </c>
      <c r="DR8" s="622"/>
      <c r="DS8" s="622"/>
      <c r="DT8" s="622"/>
      <c r="DU8" s="622"/>
      <c r="DV8" s="622"/>
      <c r="DW8" s="622"/>
      <c r="DX8" s="622"/>
      <c r="DY8" s="622"/>
      <c r="DZ8" s="622"/>
      <c r="EA8" s="622"/>
      <c r="EB8" s="622"/>
      <c r="EC8" s="658"/>
    </row>
    <row r="9" spans="2:143" ht="11.3" customHeight="1" x14ac:dyDescent="0.2">
      <c r="B9" s="618" t="s">
        <v>229</v>
      </c>
      <c r="C9" s="619"/>
      <c r="D9" s="619"/>
      <c r="E9" s="619"/>
      <c r="F9" s="619"/>
      <c r="G9" s="619"/>
      <c r="H9" s="619"/>
      <c r="I9" s="619"/>
      <c r="J9" s="619"/>
      <c r="K9" s="619"/>
      <c r="L9" s="619"/>
      <c r="M9" s="619"/>
      <c r="N9" s="619"/>
      <c r="O9" s="619"/>
      <c r="P9" s="619"/>
      <c r="Q9" s="620"/>
      <c r="R9" s="621">
        <v>814353</v>
      </c>
      <c r="S9" s="622"/>
      <c r="T9" s="622"/>
      <c r="U9" s="622"/>
      <c r="V9" s="622"/>
      <c r="W9" s="622"/>
      <c r="X9" s="622"/>
      <c r="Y9" s="623"/>
      <c r="Z9" s="659">
        <v>0.4</v>
      </c>
      <c r="AA9" s="659"/>
      <c r="AB9" s="659"/>
      <c r="AC9" s="659"/>
      <c r="AD9" s="660">
        <v>814353</v>
      </c>
      <c r="AE9" s="660"/>
      <c r="AF9" s="660"/>
      <c r="AG9" s="660"/>
      <c r="AH9" s="660"/>
      <c r="AI9" s="660"/>
      <c r="AJ9" s="660"/>
      <c r="AK9" s="660"/>
      <c r="AL9" s="624">
        <v>0.7</v>
      </c>
      <c r="AM9" s="625"/>
      <c r="AN9" s="625"/>
      <c r="AO9" s="661"/>
      <c r="AP9" s="618" t="s">
        <v>230</v>
      </c>
      <c r="AQ9" s="619"/>
      <c r="AR9" s="619"/>
      <c r="AS9" s="619"/>
      <c r="AT9" s="619"/>
      <c r="AU9" s="619"/>
      <c r="AV9" s="619"/>
      <c r="AW9" s="619"/>
      <c r="AX9" s="619"/>
      <c r="AY9" s="619"/>
      <c r="AZ9" s="619"/>
      <c r="BA9" s="619"/>
      <c r="BB9" s="619"/>
      <c r="BC9" s="619"/>
      <c r="BD9" s="619"/>
      <c r="BE9" s="619"/>
      <c r="BF9" s="620"/>
      <c r="BG9" s="621">
        <v>23550270</v>
      </c>
      <c r="BH9" s="622"/>
      <c r="BI9" s="622"/>
      <c r="BJ9" s="622"/>
      <c r="BK9" s="622"/>
      <c r="BL9" s="622"/>
      <c r="BM9" s="622"/>
      <c r="BN9" s="623"/>
      <c r="BO9" s="659">
        <v>30.7</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11841057</v>
      </c>
      <c r="CS9" s="622"/>
      <c r="CT9" s="622"/>
      <c r="CU9" s="622"/>
      <c r="CV9" s="622"/>
      <c r="CW9" s="622"/>
      <c r="CX9" s="622"/>
      <c r="CY9" s="623"/>
      <c r="CZ9" s="659">
        <v>6.4</v>
      </c>
      <c r="DA9" s="659"/>
      <c r="DB9" s="659"/>
      <c r="DC9" s="659"/>
      <c r="DD9" s="627">
        <v>221377</v>
      </c>
      <c r="DE9" s="622"/>
      <c r="DF9" s="622"/>
      <c r="DG9" s="622"/>
      <c r="DH9" s="622"/>
      <c r="DI9" s="622"/>
      <c r="DJ9" s="622"/>
      <c r="DK9" s="622"/>
      <c r="DL9" s="622"/>
      <c r="DM9" s="622"/>
      <c r="DN9" s="622"/>
      <c r="DO9" s="622"/>
      <c r="DP9" s="623"/>
      <c r="DQ9" s="627">
        <v>10271573</v>
      </c>
      <c r="DR9" s="622"/>
      <c r="DS9" s="622"/>
      <c r="DT9" s="622"/>
      <c r="DU9" s="622"/>
      <c r="DV9" s="622"/>
      <c r="DW9" s="622"/>
      <c r="DX9" s="622"/>
      <c r="DY9" s="622"/>
      <c r="DZ9" s="622"/>
      <c r="EA9" s="622"/>
      <c r="EB9" s="622"/>
      <c r="EC9" s="658"/>
    </row>
    <row r="10" spans="2:143" ht="11.3"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1758017</v>
      </c>
      <c r="BH10" s="622"/>
      <c r="BI10" s="622"/>
      <c r="BJ10" s="622"/>
      <c r="BK10" s="622"/>
      <c r="BL10" s="622"/>
      <c r="BM10" s="622"/>
      <c r="BN10" s="623"/>
      <c r="BO10" s="659">
        <v>2.2999999999999998</v>
      </c>
      <c r="BP10" s="659"/>
      <c r="BQ10" s="659"/>
      <c r="BR10" s="659"/>
      <c r="BS10" s="660">
        <v>291896</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756587</v>
      </c>
      <c r="CS10" s="622"/>
      <c r="CT10" s="622"/>
      <c r="CU10" s="622"/>
      <c r="CV10" s="622"/>
      <c r="CW10" s="622"/>
      <c r="CX10" s="622"/>
      <c r="CY10" s="623"/>
      <c r="CZ10" s="659">
        <v>0.4</v>
      </c>
      <c r="DA10" s="659"/>
      <c r="DB10" s="659"/>
      <c r="DC10" s="659"/>
      <c r="DD10" s="627">
        <v>17055</v>
      </c>
      <c r="DE10" s="622"/>
      <c r="DF10" s="622"/>
      <c r="DG10" s="622"/>
      <c r="DH10" s="622"/>
      <c r="DI10" s="622"/>
      <c r="DJ10" s="622"/>
      <c r="DK10" s="622"/>
      <c r="DL10" s="622"/>
      <c r="DM10" s="622"/>
      <c r="DN10" s="622"/>
      <c r="DO10" s="622"/>
      <c r="DP10" s="623"/>
      <c r="DQ10" s="627">
        <v>196926</v>
      </c>
      <c r="DR10" s="622"/>
      <c r="DS10" s="622"/>
      <c r="DT10" s="622"/>
      <c r="DU10" s="622"/>
      <c r="DV10" s="622"/>
      <c r="DW10" s="622"/>
      <c r="DX10" s="622"/>
      <c r="DY10" s="622"/>
      <c r="DZ10" s="622"/>
      <c r="EA10" s="622"/>
      <c r="EB10" s="622"/>
      <c r="EC10" s="658"/>
    </row>
    <row r="11" spans="2:143" ht="11.3" customHeight="1" x14ac:dyDescent="0.2">
      <c r="B11" s="618" t="s">
        <v>235</v>
      </c>
      <c r="C11" s="619"/>
      <c r="D11" s="619"/>
      <c r="E11" s="619"/>
      <c r="F11" s="619"/>
      <c r="G11" s="619"/>
      <c r="H11" s="619"/>
      <c r="I11" s="619"/>
      <c r="J11" s="619"/>
      <c r="K11" s="619"/>
      <c r="L11" s="619"/>
      <c r="M11" s="619"/>
      <c r="N11" s="619"/>
      <c r="O11" s="619"/>
      <c r="P11" s="619"/>
      <c r="Q11" s="620"/>
      <c r="R11" s="621">
        <v>11270224</v>
      </c>
      <c r="S11" s="622"/>
      <c r="T11" s="622"/>
      <c r="U11" s="622"/>
      <c r="V11" s="622"/>
      <c r="W11" s="622"/>
      <c r="X11" s="622"/>
      <c r="Y11" s="623"/>
      <c r="Z11" s="624">
        <v>5.9</v>
      </c>
      <c r="AA11" s="625"/>
      <c r="AB11" s="625"/>
      <c r="AC11" s="626"/>
      <c r="AD11" s="627">
        <v>11270224</v>
      </c>
      <c r="AE11" s="622"/>
      <c r="AF11" s="622"/>
      <c r="AG11" s="622"/>
      <c r="AH11" s="622"/>
      <c r="AI11" s="622"/>
      <c r="AJ11" s="622"/>
      <c r="AK11" s="623"/>
      <c r="AL11" s="624">
        <v>10.3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6303152</v>
      </c>
      <c r="BH11" s="622"/>
      <c r="BI11" s="622"/>
      <c r="BJ11" s="622"/>
      <c r="BK11" s="622"/>
      <c r="BL11" s="622"/>
      <c r="BM11" s="622"/>
      <c r="BN11" s="623"/>
      <c r="BO11" s="659">
        <v>8.1999999999999993</v>
      </c>
      <c r="BP11" s="659"/>
      <c r="BQ11" s="659"/>
      <c r="BR11" s="659"/>
      <c r="BS11" s="660">
        <v>1797146</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3975868</v>
      </c>
      <c r="CS11" s="622"/>
      <c r="CT11" s="622"/>
      <c r="CU11" s="622"/>
      <c r="CV11" s="622"/>
      <c r="CW11" s="622"/>
      <c r="CX11" s="622"/>
      <c r="CY11" s="623"/>
      <c r="CZ11" s="659">
        <v>2.1</v>
      </c>
      <c r="DA11" s="659"/>
      <c r="DB11" s="659"/>
      <c r="DC11" s="659"/>
      <c r="DD11" s="627">
        <v>1508570</v>
      </c>
      <c r="DE11" s="622"/>
      <c r="DF11" s="622"/>
      <c r="DG11" s="622"/>
      <c r="DH11" s="622"/>
      <c r="DI11" s="622"/>
      <c r="DJ11" s="622"/>
      <c r="DK11" s="622"/>
      <c r="DL11" s="622"/>
      <c r="DM11" s="622"/>
      <c r="DN11" s="622"/>
      <c r="DO11" s="622"/>
      <c r="DP11" s="623"/>
      <c r="DQ11" s="627">
        <v>1793815</v>
      </c>
      <c r="DR11" s="622"/>
      <c r="DS11" s="622"/>
      <c r="DT11" s="622"/>
      <c r="DU11" s="622"/>
      <c r="DV11" s="622"/>
      <c r="DW11" s="622"/>
      <c r="DX11" s="622"/>
      <c r="DY11" s="622"/>
      <c r="DZ11" s="622"/>
      <c r="EA11" s="622"/>
      <c r="EB11" s="622"/>
      <c r="EC11" s="658"/>
    </row>
    <row r="12" spans="2:143" ht="11.3" customHeight="1" x14ac:dyDescent="0.2">
      <c r="B12" s="618" t="s">
        <v>238</v>
      </c>
      <c r="C12" s="619"/>
      <c r="D12" s="619"/>
      <c r="E12" s="619"/>
      <c r="F12" s="619"/>
      <c r="G12" s="619"/>
      <c r="H12" s="619"/>
      <c r="I12" s="619"/>
      <c r="J12" s="619"/>
      <c r="K12" s="619"/>
      <c r="L12" s="619"/>
      <c r="M12" s="619"/>
      <c r="N12" s="619"/>
      <c r="O12" s="619"/>
      <c r="P12" s="619"/>
      <c r="Q12" s="620"/>
      <c r="R12" s="621">
        <v>57386</v>
      </c>
      <c r="S12" s="622"/>
      <c r="T12" s="622"/>
      <c r="U12" s="622"/>
      <c r="V12" s="622"/>
      <c r="W12" s="622"/>
      <c r="X12" s="622"/>
      <c r="Y12" s="623"/>
      <c r="Z12" s="659">
        <v>0</v>
      </c>
      <c r="AA12" s="659"/>
      <c r="AB12" s="659"/>
      <c r="AC12" s="659"/>
      <c r="AD12" s="660">
        <v>57386</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32048650</v>
      </c>
      <c r="BH12" s="622"/>
      <c r="BI12" s="622"/>
      <c r="BJ12" s="622"/>
      <c r="BK12" s="622"/>
      <c r="BL12" s="622"/>
      <c r="BM12" s="622"/>
      <c r="BN12" s="623"/>
      <c r="BO12" s="659">
        <v>41.8</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4980218</v>
      </c>
      <c r="CS12" s="622"/>
      <c r="CT12" s="622"/>
      <c r="CU12" s="622"/>
      <c r="CV12" s="622"/>
      <c r="CW12" s="622"/>
      <c r="CX12" s="622"/>
      <c r="CY12" s="623"/>
      <c r="CZ12" s="659">
        <v>2.7</v>
      </c>
      <c r="DA12" s="659"/>
      <c r="DB12" s="659"/>
      <c r="DC12" s="659"/>
      <c r="DD12" s="627">
        <v>1091386</v>
      </c>
      <c r="DE12" s="622"/>
      <c r="DF12" s="622"/>
      <c r="DG12" s="622"/>
      <c r="DH12" s="622"/>
      <c r="DI12" s="622"/>
      <c r="DJ12" s="622"/>
      <c r="DK12" s="622"/>
      <c r="DL12" s="622"/>
      <c r="DM12" s="622"/>
      <c r="DN12" s="622"/>
      <c r="DO12" s="622"/>
      <c r="DP12" s="623"/>
      <c r="DQ12" s="627">
        <v>3858105</v>
      </c>
      <c r="DR12" s="622"/>
      <c r="DS12" s="622"/>
      <c r="DT12" s="622"/>
      <c r="DU12" s="622"/>
      <c r="DV12" s="622"/>
      <c r="DW12" s="622"/>
      <c r="DX12" s="622"/>
      <c r="DY12" s="622"/>
      <c r="DZ12" s="622"/>
      <c r="EA12" s="622"/>
      <c r="EB12" s="622"/>
      <c r="EC12" s="658"/>
    </row>
    <row r="13" spans="2:143" ht="11.3"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31848873</v>
      </c>
      <c r="BH13" s="622"/>
      <c r="BI13" s="622"/>
      <c r="BJ13" s="622"/>
      <c r="BK13" s="622"/>
      <c r="BL13" s="622"/>
      <c r="BM13" s="622"/>
      <c r="BN13" s="623"/>
      <c r="BO13" s="659">
        <v>41.5</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23538051</v>
      </c>
      <c r="CS13" s="622"/>
      <c r="CT13" s="622"/>
      <c r="CU13" s="622"/>
      <c r="CV13" s="622"/>
      <c r="CW13" s="622"/>
      <c r="CX13" s="622"/>
      <c r="CY13" s="623"/>
      <c r="CZ13" s="659">
        <v>12.6</v>
      </c>
      <c r="DA13" s="659"/>
      <c r="DB13" s="659"/>
      <c r="DC13" s="659"/>
      <c r="DD13" s="627">
        <v>7226670</v>
      </c>
      <c r="DE13" s="622"/>
      <c r="DF13" s="622"/>
      <c r="DG13" s="622"/>
      <c r="DH13" s="622"/>
      <c r="DI13" s="622"/>
      <c r="DJ13" s="622"/>
      <c r="DK13" s="622"/>
      <c r="DL13" s="622"/>
      <c r="DM13" s="622"/>
      <c r="DN13" s="622"/>
      <c r="DO13" s="622"/>
      <c r="DP13" s="623"/>
      <c r="DQ13" s="627">
        <v>13950893</v>
      </c>
      <c r="DR13" s="622"/>
      <c r="DS13" s="622"/>
      <c r="DT13" s="622"/>
      <c r="DU13" s="622"/>
      <c r="DV13" s="622"/>
      <c r="DW13" s="622"/>
      <c r="DX13" s="622"/>
      <c r="DY13" s="622"/>
      <c r="DZ13" s="622"/>
      <c r="EA13" s="622"/>
      <c r="EB13" s="622"/>
      <c r="EC13" s="658"/>
    </row>
    <row r="14" spans="2:143" ht="11.3"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1392954</v>
      </c>
      <c r="BH14" s="622"/>
      <c r="BI14" s="622"/>
      <c r="BJ14" s="622"/>
      <c r="BK14" s="622"/>
      <c r="BL14" s="622"/>
      <c r="BM14" s="622"/>
      <c r="BN14" s="623"/>
      <c r="BO14" s="659">
        <v>1.8</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4765982</v>
      </c>
      <c r="CS14" s="622"/>
      <c r="CT14" s="622"/>
      <c r="CU14" s="622"/>
      <c r="CV14" s="622"/>
      <c r="CW14" s="622"/>
      <c r="CX14" s="622"/>
      <c r="CY14" s="623"/>
      <c r="CZ14" s="659">
        <v>2.6</v>
      </c>
      <c r="DA14" s="659"/>
      <c r="DB14" s="659"/>
      <c r="DC14" s="659"/>
      <c r="DD14" s="627">
        <v>392408</v>
      </c>
      <c r="DE14" s="622"/>
      <c r="DF14" s="622"/>
      <c r="DG14" s="622"/>
      <c r="DH14" s="622"/>
      <c r="DI14" s="622"/>
      <c r="DJ14" s="622"/>
      <c r="DK14" s="622"/>
      <c r="DL14" s="622"/>
      <c r="DM14" s="622"/>
      <c r="DN14" s="622"/>
      <c r="DO14" s="622"/>
      <c r="DP14" s="623"/>
      <c r="DQ14" s="627">
        <v>4283414</v>
      </c>
      <c r="DR14" s="622"/>
      <c r="DS14" s="622"/>
      <c r="DT14" s="622"/>
      <c r="DU14" s="622"/>
      <c r="DV14" s="622"/>
      <c r="DW14" s="622"/>
      <c r="DX14" s="622"/>
      <c r="DY14" s="622"/>
      <c r="DZ14" s="622"/>
      <c r="EA14" s="622"/>
      <c r="EB14" s="622"/>
      <c r="EC14" s="658"/>
    </row>
    <row r="15" spans="2:143" ht="11.3" customHeight="1" x14ac:dyDescent="0.2">
      <c r="B15" s="618" t="s">
        <v>247</v>
      </c>
      <c r="C15" s="619"/>
      <c r="D15" s="619"/>
      <c r="E15" s="619"/>
      <c r="F15" s="619"/>
      <c r="G15" s="619"/>
      <c r="H15" s="619"/>
      <c r="I15" s="619"/>
      <c r="J15" s="619"/>
      <c r="K15" s="619"/>
      <c r="L15" s="619"/>
      <c r="M15" s="619"/>
      <c r="N15" s="619"/>
      <c r="O15" s="619"/>
      <c r="P15" s="619"/>
      <c r="Q15" s="620"/>
      <c r="R15" s="621">
        <v>175252</v>
      </c>
      <c r="S15" s="622"/>
      <c r="T15" s="622"/>
      <c r="U15" s="622"/>
      <c r="V15" s="622"/>
      <c r="W15" s="622"/>
      <c r="X15" s="622"/>
      <c r="Y15" s="623"/>
      <c r="Z15" s="659">
        <v>0.1</v>
      </c>
      <c r="AA15" s="659"/>
      <c r="AB15" s="659"/>
      <c r="AC15" s="659"/>
      <c r="AD15" s="660">
        <v>175252</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2794367</v>
      </c>
      <c r="BH15" s="622"/>
      <c r="BI15" s="622"/>
      <c r="BJ15" s="622"/>
      <c r="BK15" s="622"/>
      <c r="BL15" s="622"/>
      <c r="BM15" s="622"/>
      <c r="BN15" s="623"/>
      <c r="BO15" s="659">
        <v>3.6</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19390955</v>
      </c>
      <c r="CS15" s="622"/>
      <c r="CT15" s="622"/>
      <c r="CU15" s="622"/>
      <c r="CV15" s="622"/>
      <c r="CW15" s="622"/>
      <c r="CX15" s="622"/>
      <c r="CY15" s="623"/>
      <c r="CZ15" s="659">
        <v>10.4</v>
      </c>
      <c r="DA15" s="659"/>
      <c r="DB15" s="659"/>
      <c r="DC15" s="659"/>
      <c r="DD15" s="627">
        <v>3371758</v>
      </c>
      <c r="DE15" s="622"/>
      <c r="DF15" s="622"/>
      <c r="DG15" s="622"/>
      <c r="DH15" s="622"/>
      <c r="DI15" s="622"/>
      <c r="DJ15" s="622"/>
      <c r="DK15" s="622"/>
      <c r="DL15" s="622"/>
      <c r="DM15" s="622"/>
      <c r="DN15" s="622"/>
      <c r="DO15" s="622"/>
      <c r="DP15" s="623"/>
      <c r="DQ15" s="627">
        <v>14722099</v>
      </c>
      <c r="DR15" s="622"/>
      <c r="DS15" s="622"/>
      <c r="DT15" s="622"/>
      <c r="DU15" s="622"/>
      <c r="DV15" s="622"/>
      <c r="DW15" s="622"/>
      <c r="DX15" s="622"/>
      <c r="DY15" s="622"/>
      <c r="DZ15" s="622"/>
      <c r="EA15" s="622"/>
      <c r="EB15" s="622"/>
      <c r="EC15" s="658"/>
    </row>
    <row r="16" spans="2:143" ht="11.3" customHeight="1" x14ac:dyDescent="0.2">
      <c r="B16" s="618" t="s">
        <v>250</v>
      </c>
      <c r="C16" s="619"/>
      <c r="D16" s="619"/>
      <c r="E16" s="619"/>
      <c r="F16" s="619"/>
      <c r="G16" s="619"/>
      <c r="H16" s="619"/>
      <c r="I16" s="619"/>
      <c r="J16" s="619"/>
      <c r="K16" s="619"/>
      <c r="L16" s="619"/>
      <c r="M16" s="619"/>
      <c r="N16" s="619"/>
      <c r="O16" s="619"/>
      <c r="P16" s="619"/>
      <c r="Q16" s="620"/>
      <c r="R16" s="621">
        <v>1334402</v>
      </c>
      <c r="S16" s="622"/>
      <c r="T16" s="622"/>
      <c r="U16" s="622"/>
      <c r="V16" s="622"/>
      <c r="W16" s="622"/>
      <c r="X16" s="622"/>
      <c r="Y16" s="623"/>
      <c r="Z16" s="659">
        <v>0.7</v>
      </c>
      <c r="AA16" s="659"/>
      <c r="AB16" s="659"/>
      <c r="AC16" s="659"/>
      <c r="AD16" s="660">
        <v>1334402</v>
      </c>
      <c r="AE16" s="660"/>
      <c r="AF16" s="660"/>
      <c r="AG16" s="660"/>
      <c r="AH16" s="660"/>
      <c r="AI16" s="660"/>
      <c r="AJ16" s="660"/>
      <c r="AK16" s="660"/>
      <c r="AL16" s="624">
        <v>1.2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2397238</v>
      </c>
      <c r="CS16" s="622"/>
      <c r="CT16" s="622"/>
      <c r="CU16" s="622"/>
      <c r="CV16" s="622"/>
      <c r="CW16" s="622"/>
      <c r="CX16" s="622"/>
      <c r="CY16" s="623"/>
      <c r="CZ16" s="659">
        <v>1.3</v>
      </c>
      <c r="DA16" s="659"/>
      <c r="DB16" s="659"/>
      <c r="DC16" s="659"/>
      <c r="DD16" s="627" t="s">
        <v>122</v>
      </c>
      <c r="DE16" s="622"/>
      <c r="DF16" s="622"/>
      <c r="DG16" s="622"/>
      <c r="DH16" s="622"/>
      <c r="DI16" s="622"/>
      <c r="DJ16" s="622"/>
      <c r="DK16" s="622"/>
      <c r="DL16" s="622"/>
      <c r="DM16" s="622"/>
      <c r="DN16" s="622"/>
      <c r="DO16" s="622"/>
      <c r="DP16" s="623"/>
      <c r="DQ16" s="627">
        <v>298988</v>
      </c>
      <c r="DR16" s="622"/>
      <c r="DS16" s="622"/>
      <c r="DT16" s="622"/>
      <c r="DU16" s="622"/>
      <c r="DV16" s="622"/>
      <c r="DW16" s="622"/>
      <c r="DX16" s="622"/>
      <c r="DY16" s="622"/>
      <c r="DZ16" s="622"/>
      <c r="EA16" s="622"/>
      <c r="EB16" s="622"/>
      <c r="EC16" s="658"/>
    </row>
    <row r="17" spans="2:133" ht="11.3" customHeight="1" x14ac:dyDescent="0.2">
      <c r="B17" s="618" t="s">
        <v>253</v>
      </c>
      <c r="C17" s="619"/>
      <c r="D17" s="619"/>
      <c r="E17" s="619"/>
      <c r="F17" s="619"/>
      <c r="G17" s="619"/>
      <c r="H17" s="619"/>
      <c r="I17" s="619"/>
      <c r="J17" s="619"/>
      <c r="K17" s="619"/>
      <c r="L17" s="619"/>
      <c r="M17" s="619"/>
      <c r="N17" s="619"/>
      <c r="O17" s="619"/>
      <c r="P17" s="619"/>
      <c r="Q17" s="620"/>
      <c r="R17" s="621">
        <v>2322941</v>
      </c>
      <c r="S17" s="622"/>
      <c r="T17" s="622"/>
      <c r="U17" s="622"/>
      <c r="V17" s="622"/>
      <c r="W17" s="622"/>
      <c r="X17" s="622"/>
      <c r="Y17" s="623"/>
      <c r="Z17" s="659">
        <v>1.2</v>
      </c>
      <c r="AA17" s="659"/>
      <c r="AB17" s="659"/>
      <c r="AC17" s="659"/>
      <c r="AD17" s="660">
        <v>2322941</v>
      </c>
      <c r="AE17" s="660"/>
      <c r="AF17" s="660"/>
      <c r="AG17" s="660"/>
      <c r="AH17" s="660"/>
      <c r="AI17" s="660"/>
      <c r="AJ17" s="660"/>
      <c r="AK17" s="660"/>
      <c r="AL17" s="624">
        <v>2.1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22697482</v>
      </c>
      <c r="CS17" s="622"/>
      <c r="CT17" s="622"/>
      <c r="CU17" s="622"/>
      <c r="CV17" s="622"/>
      <c r="CW17" s="622"/>
      <c r="CX17" s="622"/>
      <c r="CY17" s="623"/>
      <c r="CZ17" s="659">
        <v>12.2</v>
      </c>
      <c r="DA17" s="659"/>
      <c r="DB17" s="659"/>
      <c r="DC17" s="659"/>
      <c r="DD17" s="627" t="s">
        <v>122</v>
      </c>
      <c r="DE17" s="622"/>
      <c r="DF17" s="622"/>
      <c r="DG17" s="622"/>
      <c r="DH17" s="622"/>
      <c r="DI17" s="622"/>
      <c r="DJ17" s="622"/>
      <c r="DK17" s="622"/>
      <c r="DL17" s="622"/>
      <c r="DM17" s="622"/>
      <c r="DN17" s="622"/>
      <c r="DO17" s="622"/>
      <c r="DP17" s="623"/>
      <c r="DQ17" s="627">
        <v>22030614</v>
      </c>
      <c r="DR17" s="622"/>
      <c r="DS17" s="622"/>
      <c r="DT17" s="622"/>
      <c r="DU17" s="622"/>
      <c r="DV17" s="622"/>
      <c r="DW17" s="622"/>
      <c r="DX17" s="622"/>
      <c r="DY17" s="622"/>
      <c r="DZ17" s="622"/>
      <c r="EA17" s="622"/>
      <c r="EB17" s="622"/>
      <c r="EC17" s="658"/>
    </row>
    <row r="18" spans="2:133" ht="11.3" customHeight="1" x14ac:dyDescent="0.2">
      <c r="B18" s="618" t="s">
        <v>256</v>
      </c>
      <c r="C18" s="619"/>
      <c r="D18" s="619"/>
      <c r="E18" s="619"/>
      <c r="F18" s="619"/>
      <c r="G18" s="619"/>
      <c r="H18" s="619"/>
      <c r="I18" s="619"/>
      <c r="J18" s="619"/>
      <c r="K18" s="619"/>
      <c r="L18" s="619"/>
      <c r="M18" s="619"/>
      <c r="N18" s="619"/>
      <c r="O18" s="619"/>
      <c r="P18" s="619"/>
      <c r="Q18" s="620"/>
      <c r="R18" s="621">
        <v>393309</v>
      </c>
      <c r="S18" s="622"/>
      <c r="T18" s="622"/>
      <c r="U18" s="622"/>
      <c r="V18" s="622"/>
      <c r="W18" s="622"/>
      <c r="X18" s="622"/>
      <c r="Y18" s="623"/>
      <c r="Z18" s="659">
        <v>0.2</v>
      </c>
      <c r="AA18" s="659"/>
      <c r="AB18" s="659"/>
      <c r="AC18" s="659"/>
      <c r="AD18" s="660">
        <v>393309</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3" customHeight="1" x14ac:dyDescent="0.2">
      <c r="B19" s="618" t="s">
        <v>259</v>
      </c>
      <c r="C19" s="619"/>
      <c r="D19" s="619"/>
      <c r="E19" s="619"/>
      <c r="F19" s="619"/>
      <c r="G19" s="619"/>
      <c r="H19" s="619"/>
      <c r="I19" s="619"/>
      <c r="J19" s="619"/>
      <c r="K19" s="619"/>
      <c r="L19" s="619"/>
      <c r="M19" s="619"/>
      <c r="N19" s="619"/>
      <c r="O19" s="619"/>
      <c r="P19" s="619"/>
      <c r="Q19" s="620"/>
      <c r="R19" s="621">
        <v>1873292</v>
      </c>
      <c r="S19" s="622"/>
      <c r="T19" s="622"/>
      <c r="U19" s="622"/>
      <c r="V19" s="622"/>
      <c r="W19" s="622"/>
      <c r="X19" s="622"/>
      <c r="Y19" s="623"/>
      <c r="Z19" s="659">
        <v>1</v>
      </c>
      <c r="AA19" s="659"/>
      <c r="AB19" s="659"/>
      <c r="AC19" s="659"/>
      <c r="AD19" s="660">
        <v>1873292</v>
      </c>
      <c r="AE19" s="660"/>
      <c r="AF19" s="660"/>
      <c r="AG19" s="660"/>
      <c r="AH19" s="660"/>
      <c r="AI19" s="660"/>
      <c r="AJ19" s="660"/>
      <c r="AK19" s="660"/>
      <c r="AL19" s="624">
        <v>1.7</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8142243</v>
      </c>
      <c r="BH19" s="622"/>
      <c r="BI19" s="622"/>
      <c r="BJ19" s="622"/>
      <c r="BK19" s="622"/>
      <c r="BL19" s="622"/>
      <c r="BM19" s="622"/>
      <c r="BN19" s="623"/>
      <c r="BO19" s="659">
        <v>10.6</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3" customHeight="1" x14ac:dyDescent="0.2">
      <c r="B20" s="688" t="s">
        <v>262</v>
      </c>
      <c r="C20" s="689"/>
      <c r="D20" s="689"/>
      <c r="E20" s="689"/>
      <c r="F20" s="689"/>
      <c r="G20" s="689"/>
      <c r="H20" s="689"/>
      <c r="I20" s="689"/>
      <c r="J20" s="689"/>
      <c r="K20" s="689"/>
      <c r="L20" s="689"/>
      <c r="M20" s="689"/>
      <c r="N20" s="689"/>
      <c r="O20" s="689"/>
      <c r="P20" s="689"/>
      <c r="Q20" s="690"/>
      <c r="R20" s="621">
        <v>56340</v>
      </c>
      <c r="S20" s="622"/>
      <c r="T20" s="622"/>
      <c r="U20" s="622"/>
      <c r="V20" s="622"/>
      <c r="W20" s="622"/>
      <c r="X20" s="622"/>
      <c r="Y20" s="623"/>
      <c r="Z20" s="659">
        <v>0</v>
      </c>
      <c r="AA20" s="659"/>
      <c r="AB20" s="659"/>
      <c r="AC20" s="659"/>
      <c r="AD20" s="660">
        <v>56340</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8142243</v>
      </c>
      <c r="BH20" s="622"/>
      <c r="BI20" s="622"/>
      <c r="BJ20" s="622"/>
      <c r="BK20" s="622"/>
      <c r="BL20" s="622"/>
      <c r="BM20" s="622"/>
      <c r="BN20" s="623"/>
      <c r="BO20" s="659">
        <v>10.6</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186128611</v>
      </c>
      <c r="CS20" s="622"/>
      <c r="CT20" s="622"/>
      <c r="CU20" s="622"/>
      <c r="CV20" s="622"/>
      <c r="CW20" s="622"/>
      <c r="CX20" s="622"/>
      <c r="CY20" s="623"/>
      <c r="CZ20" s="659">
        <v>100</v>
      </c>
      <c r="DA20" s="659"/>
      <c r="DB20" s="659"/>
      <c r="DC20" s="659"/>
      <c r="DD20" s="627">
        <v>16137628</v>
      </c>
      <c r="DE20" s="622"/>
      <c r="DF20" s="622"/>
      <c r="DG20" s="622"/>
      <c r="DH20" s="622"/>
      <c r="DI20" s="622"/>
      <c r="DJ20" s="622"/>
      <c r="DK20" s="622"/>
      <c r="DL20" s="622"/>
      <c r="DM20" s="622"/>
      <c r="DN20" s="622"/>
      <c r="DO20" s="622"/>
      <c r="DP20" s="623"/>
      <c r="DQ20" s="627">
        <v>127208000</v>
      </c>
      <c r="DR20" s="622"/>
      <c r="DS20" s="622"/>
      <c r="DT20" s="622"/>
      <c r="DU20" s="622"/>
      <c r="DV20" s="622"/>
      <c r="DW20" s="622"/>
      <c r="DX20" s="622"/>
      <c r="DY20" s="622"/>
      <c r="DZ20" s="622"/>
      <c r="EA20" s="622"/>
      <c r="EB20" s="622"/>
      <c r="EC20" s="658"/>
    </row>
    <row r="21" spans="2:133" ht="11.3" customHeight="1" x14ac:dyDescent="0.2">
      <c r="B21" s="618" t="s">
        <v>265</v>
      </c>
      <c r="C21" s="619"/>
      <c r="D21" s="619"/>
      <c r="E21" s="619"/>
      <c r="F21" s="619"/>
      <c r="G21" s="619"/>
      <c r="H21" s="619"/>
      <c r="I21" s="619"/>
      <c r="J21" s="619"/>
      <c r="K21" s="619"/>
      <c r="L21" s="619"/>
      <c r="M21" s="619"/>
      <c r="N21" s="619"/>
      <c r="O21" s="619"/>
      <c r="P21" s="619"/>
      <c r="Q21" s="620"/>
      <c r="R21" s="621">
        <v>22164110</v>
      </c>
      <c r="S21" s="622"/>
      <c r="T21" s="622"/>
      <c r="U21" s="622"/>
      <c r="V21" s="622"/>
      <c r="W21" s="622"/>
      <c r="X21" s="622"/>
      <c r="Y21" s="623"/>
      <c r="Z21" s="659">
        <v>11.6</v>
      </c>
      <c r="AA21" s="659"/>
      <c r="AB21" s="659"/>
      <c r="AC21" s="659"/>
      <c r="AD21" s="660">
        <v>19052678</v>
      </c>
      <c r="AE21" s="660"/>
      <c r="AF21" s="660"/>
      <c r="AG21" s="660"/>
      <c r="AH21" s="660"/>
      <c r="AI21" s="660"/>
      <c r="AJ21" s="660"/>
      <c r="AK21" s="660"/>
      <c r="AL21" s="624">
        <v>17.399999999999999</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49706</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3" customHeight="1" x14ac:dyDescent="0.2">
      <c r="B22" s="618" t="s">
        <v>267</v>
      </c>
      <c r="C22" s="619"/>
      <c r="D22" s="619"/>
      <c r="E22" s="619"/>
      <c r="F22" s="619"/>
      <c r="G22" s="619"/>
      <c r="H22" s="619"/>
      <c r="I22" s="619"/>
      <c r="J22" s="619"/>
      <c r="K22" s="619"/>
      <c r="L22" s="619"/>
      <c r="M22" s="619"/>
      <c r="N22" s="619"/>
      <c r="O22" s="619"/>
      <c r="P22" s="619"/>
      <c r="Q22" s="620"/>
      <c r="R22" s="621">
        <v>19052678</v>
      </c>
      <c r="S22" s="622"/>
      <c r="T22" s="622"/>
      <c r="U22" s="622"/>
      <c r="V22" s="622"/>
      <c r="W22" s="622"/>
      <c r="X22" s="622"/>
      <c r="Y22" s="623"/>
      <c r="Z22" s="659">
        <v>10</v>
      </c>
      <c r="AA22" s="659"/>
      <c r="AB22" s="659"/>
      <c r="AC22" s="659"/>
      <c r="AD22" s="660">
        <v>19052678</v>
      </c>
      <c r="AE22" s="660"/>
      <c r="AF22" s="660"/>
      <c r="AG22" s="660"/>
      <c r="AH22" s="660"/>
      <c r="AI22" s="660"/>
      <c r="AJ22" s="660"/>
      <c r="AK22" s="660"/>
      <c r="AL22" s="624">
        <v>17.399999999999999</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v>3882206</v>
      </c>
      <c r="BH22" s="622"/>
      <c r="BI22" s="622"/>
      <c r="BJ22" s="622"/>
      <c r="BK22" s="622"/>
      <c r="BL22" s="622"/>
      <c r="BM22" s="622"/>
      <c r="BN22" s="623"/>
      <c r="BO22" s="659">
        <v>5.0999999999999996</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3" customHeight="1" x14ac:dyDescent="0.2">
      <c r="B23" s="618" t="s">
        <v>270</v>
      </c>
      <c r="C23" s="619"/>
      <c r="D23" s="619"/>
      <c r="E23" s="619"/>
      <c r="F23" s="619"/>
      <c r="G23" s="619"/>
      <c r="H23" s="619"/>
      <c r="I23" s="619"/>
      <c r="J23" s="619"/>
      <c r="K23" s="619"/>
      <c r="L23" s="619"/>
      <c r="M23" s="619"/>
      <c r="N23" s="619"/>
      <c r="O23" s="619"/>
      <c r="P23" s="619"/>
      <c r="Q23" s="620"/>
      <c r="R23" s="621">
        <v>3111432</v>
      </c>
      <c r="S23" s="622"/>
      <c r="T23" s="622"/>
      <c r="U23" s="622"/>
      <c r="V23" s="622"/>
      <c r="W23" s="622"/>
      <c r="X23" s="622"/>
      <c r="Y23" s="623"/>
      <c r="Z23" s="659">
        <v>1.6</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4210331</v>
      </c>
      <c r="BH23" s="622"/>
      <c r="BI23" s="622"/>
      <c r="BJ23" s="622"/>
      <c r="BK23" s="622"/>
      <c r="BL23" s="622"/>
      <c r="BM23" s="622"/>
      <c r="BN23" s="623"/>
      <c r="BO23" s="659">
        <v>5.5</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3"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97470153</v>
      </c>
      <c r="CS24" s="677"/>
      <c r="CT24" s="677"/>
      <c r="CU24" s="677"/>
      <c r="CV24" s="677"/>
      <c r="CW24" s="677"/>
      <c r="CX24" s="677"/>
      <c r="CY24" s="702"/>
      <c r="CZ24" s="703">
        <v>52.4</v>
      </c>
      <c r="DA24" s="685"/>
      <c r="DB24" s="685"/>
      <c r="DC24" s="705"/>
      <c r="DD24" s="701">
        <v>66411942</v>
      </c>
      <c r="DE24" s="677"/>
      <c r="DF24" s="677"/>
      <c r="DG24" s="677"/>
      <c r="DH24" s="677"/>
      <c r="DI24" s="677"/>
      <c r="DJ24" s="677"/>
      <c r="DK24" s="702"/>
      <c r="DL24" s="701">
        <v>61019693</v>
      </c>
      <c r="DM24" s="677"/>
      <c r="DN24" s="677"/>
      <c r="DO24" s="677"/>
      <c r="DP24" s="677"/>
      <c r="DQ24" s="677"/>
      <c r="DR24" s="677"/>
      <c r="DS24" s="677"/>
      <c r="DT24" s="677"/>
      <c r="DU24" s="677"/>
      <c r="DV24" s="702"/>
      <c r="DW24" s="703">
        <v>55</v>
      </c>
      <c r="DX24" s="685"/>
      <c r="DY24" s="685"/>
      <c r="DZ24" s="685"/>
      <c r="EA24" s="685"/>
      <c r="EB24" s="685"/>
      <c r="EC24" s="704"/>
    </row>
    <row r="25" spans="2:133" ht="11.3" customHeight="1" x14ac:dyDescent="0.2">
      <c r="B25" s="618" t="s">
        <v>280</v>
      </c>
      <c r="C25" s="619"/>
      <c r="D25" s="619"/>
      <c r="E25" s="619"/>
      <c r="F25" s="619"/>
      <c r="G25" s="619"/>
      <c r="H25" s="619"/>
      <c r="I25" s="619"/>
      <c r="J25" s="619"/>
      <c r="K25" s="619"/>
      <c r="L25" s="619"/>
      <c r="M25" s="619"/>
      <c r="N25" s="619"/>
      <c r="O25" s="619"/>
      <c r="P25" s="619"/>
      <c r="Q25" s="620"/>
      <c r="R25" s="621">
        <v>116918989</v>
      </c>
      <c r="S25" s="622"/>
      <c r="T25" s="622"/>
      <c r="U25" s="622"/>
      <c r="V25" s="622"/>
      <c r="W25" s="622"/>
      <c r="X25" s="622"/>
      <c r="Y25" s="623"/>
      <c r="Z25" s="659">
        <v>61.4</v>
      </c>
      <c r="AA25" s="659"/>
      <c r="AB25" s="659"/>
      <c r="AC25" s="659"/>
      <c r="AD25" s="660">
        <v>109597226</v>
      </c>
      <c r="AE25" s="660"/>
      <c r="AF25" s="660"/>
      <c r="AG25" s="660"/>
      <c r="AH25" s="660"/>
      <c r="AI25" s="660"/>
      <c r="AJ25" s="660"/>
      <c r="AK25" s="660"/>
      <c r="AL25" s="624">
        <v>99.9</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28198213</v>
      </c>
      <c r="CS25" s="634"/>
      <c r="CT25" s="634"/>
      <c r="CU25" s="634"/>
      <c r="CV25" s="634"/>
      <c r="CW25" s="634"/>
      <c r="CX25" s="634"/>
      <c r="CY25" s="635"/>
      <c r="CZ25" s="624">
        <v>15.1</v>
      </c>
      <c r="DA25" s="636"/>
      <c r="DB25" s="636"/>
      <c r="DC25" s="637"/>
      <c r="DD25" s="627">
        <v>26030484</v>
      </c>
      <c r="DE25" s="634"/>
      <c r="DF25" s="634"/>
      <c r="DG25" s="634"/>
      <c r="DH25" s="634"/>
      <c r="DI25" s="634"/>
      <c r="DJ25" s="634"/>
      <c r="DK25" s="635"/>
      <c r="DL25" s="627">
        <v>25623564</v>
      </c>
      <c r="DM25" s="634"/>
      <c r="DN25" s="634"/>
      <c r="DO25" s="634"/>
      <c r="DP25" s="634"/>
      <c r="DQ25" s="634"/>
      <c r="DR25" s="634"/>
      <c r="DS25" s="634"/>
      <c r="DT25" s="634"/>
      <c r="DU25" s="634"/>
      <c r="DV25" s="635"/>
      <c r="DW25" s="624">
        <v>23.1</v>
      </c>
      <c r="DX25" s="636"/>
      <c r="DY25" s="636"/>
      <c r="DZ25" s="636"/>
      <c r="EA25" s="636"/>
      <c r="EB25" s="636"/>
      <c r="EC25" s="648"/>
    </row>
    <row r="26" spans="2:133" ht="11.3" customHeight="1" x14ac:dyDescent="0.2">
      <c r="B26" s="618" t="s">
        <v>283</v>
      </c>
      <c r="C26" s="619"/>
      <c r="D26" s="619"/>
      <c r="E26" s="619"/>
      <c r="F26" s="619"/>
      <c r="G26" s="619"/>
      <c r="H26" s="619"/>
      <c r="I26" s="619"/>
      <c r="J26" s="619"/>
      <c r="K26" s="619"/>
      <c r="L26" s="619"/>
      <c r="M26" s="619"/>
      <c r="N26" s="619"/>
      <c r="O26" s="619"/>
      <c r="P26" s="619"/>
      <c r="Q26" s="620"/>
      <c r="R26" s="621">
        <v>47561</v>
      </c>
      <c r="S26" s="622"/>
      <c r="T26" s="622"/>
      <c r="U26" s="622"/>
      <c r="V26" s="622"/>
      <c r="W26" s="622"/>
      <c r="X26" s="622"/>
      <c r="Y26" s="623"/>
      <c r="Z26" s="659">
        <v>0</v>
      </c>
      <c r="AA26" s="659"/>
      <c r="AB26" s="659"/>
      <c r="AC26" s="659"/>
      <c r="AD26" s="660">
        <v>47561</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18314526</v>
      </c>
      <c r="CS26" s="622"/>
      <c r="CT26" s="622"/>
      <c r="CU26" s="622"/>
      <c r="CV26" s="622"/>
      <c r="CW26" s="622"/>
      <c r="CX26" s="622"/>
      <c r="CY26" s="623"/>
      <c r="CZ26" s="624">
        <v>9.8000000000000007</v>
      </c>
      <c r="DA26" s="636"/>
      <c r="DB26" s="636"/>
      <c r="DC26" s="637"/>
      <c r="DD26" s="627">
        <v>16620767</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3" customHeight="1" x14ac:dyDescent="0.2">
      <c r="B27" s="618" t="s">
        <v>286</v>
      </c>
      <c r="C27" s="619"/>
      <c r="D27" s="619"/>
      <c r="E27" s="619"/>
      <c r="F27" s="619"/>
      <c r="G27" s="619"/>
      <c r="H27" s="619"/>
      <c r="I27" s="619"/>
      <c r="J27" s="619"/>
      <c r="K27" s="619"/>
      <c r="L27" s="619"/>
      <c r="M27" s="619"/>
      <c r="N27" s="619"/>
      <c r="O27" s="619"/>
      <c r="P27" s="619"/>
      <c r="Q27" s="620"/>
      <c r="R27" s="621">
        <v>236823</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76675600</v>
      </c>
      <c r="BH27" s="622"/>
      <c r="BI27" s="622"/>
      <c r="BJ27" s="622"/>
      <c r="BK27" s="622"/>
      <c r="BL27" s="622"/>
      <c r="BM27" s="622"/>
      <c r="BN27" s="623"/>
      <c r="BO27" s="659">
        <v>100</v>
      </c>
      <c r="BP27" s="659"/>
      <c r="BQ27" s="659"/>
      <c r="BR27" s="659"/>
      <c r="BS27" s="660">
        <v>2089042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46574458</v>
      </c>
      <c r="CS27" s="634"/>
      <c r="CT27" s="634"/>
      <c r="CU27" s="634"/>
      <c r="CV27" s="634"/>
      <c r="CW27" s="634"/>
      <c r="CX27" s="634"/>
      <c r="CY27" s="635"/>
      <c r="CZ27" s="624">
        <v>25</v>
      </c>
      <c r="DA27" s="636"/>
      <c r="DB27" s="636"/>
      <c r="DC27" s="637"/>
      <c r="DD27" s="627">
        <v>18350844</v>
      </c>
      <c r="DE27" s="634"/>
      <c r="DF27" s="634"/>
      <c r="DG27" s="634"/>
      <c r="DH27" s="634"/>
      <c r="DI27" s="634"/>
      <c r="DJ27" s="634"/>
      <c r="DK27" s="635"/>
      <c r="DL27" s="627">
        <v>13365515</v>
      </c>
      <c r="DM27" s="634"/>
      <c r="DN27" s="634"/>
      <c r="DO27" s="634"/>
      <c r="DP27" s="634"/>
      <c r="DQ27" s="634"/>
      <c r="DR27" s="634"/>
      <c r="DS27" s="634"/>
      <c r="DT27" s="634"/>
      <c r="DU27" s="634"/>
      <c r="DV27" s="635"/>
      <c r="DW27" s="624">
        <v>12.1</v>
      </c>
      <c r="DX27" s="636"/>
      <c r="DY27" s="636"/>
      <c r="DZ27" s="636"/>
      <c r="EA27" s="636"/>
      <c r="EB27" s="636"/>
      <c r="EC27" s="648"/>
    </row>
    <row r="28" spans="2:133" ht="11.3" customHeight="1" x14ac:dyDescent="0.2">
      <c r="B28" s="618" t="s">
        <v>289</v>
      </c>
      <c r="C28" s="619"/>
      <c r="D28" s="619"/>
      <c r="E28" s="619"/>
      <c r="F28" s="619"/>
      <c r="G28" s="619"/>
      <c r="H28" s="619"/>
      <c r="I28" s="619"/>
      <c r="J28" s="619"/>
      <c r="K28" s="619"/>
      <c r="L28" s="619"/>
      <c r="M28" s="619"/>
      <c r="N28" s="619"/>
      <c r="O28" s="619"/>
      <c r="P28" s="619"/>
      <c r="Q28" s="620"/>
      <c r="R28" s="621">
        <v>2291478</v>
      </c>
      <c r="S28" s="622"/>
      <c r="T28" s="622"/>
      <c r="U28" s="622"/>
      <c r="V28" s="622"/>
      <c r="W28" s="622"/>
      <c r="X28" s="622"/>
      <c r="Y28" s="623"/>
      <c r="Z28" s="659">
        <v>1.2</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22697482</v>
      </c>
      <c r="CS28" s="622"/>
      <c r="CT28" s="622"/>
      <c r="CU28" s="622"/>
      <c r="CV28" s="622"/>
      <c r="CW28" s="622"/>
      <c r="CX28" s="622"/>
      <c r="CY28" s="623"/>
      <c r="CZ28" s="624">
        <v>12.2</v>
      </c>
      <c r="DA28" s="636"/>
      <c r="DB28" s="636"/>
      <c r="DC28" s="637"/>
      <c r="DD28" s="627">
        <v>22030614</v>
      </c>
      <c r="DE28" s="622"/>
      <c r="DF28" s="622"/>
      <c r="DG28" s="622"/>
      <c r="DH28" s="622"/>
      <c r="DI28" s="622"/>
      <c r="DJ28" s="622"/>
      <c r="DK28" s="623"/>
      <c r="DL28" s="627">
        <v>22030614</v>
      </c>
      <c r="DM28" s="622"/>
      <c r="DN28" s="622"/>
      <c r="DO28" s="622"/>
      <c r="DP28" s="622"/>
      <c r="DQ28" s="622"/>
      <c r="DR28" s="622"/>
      <c r="DS28" s="622"/>
      <c r="DT28" s="622"/>
      <c r="DU28" s="622"/>
      <c r="DV28" s="623"/>
      <c r="DW28" s="624">
        <v>19.899999999999999</v>
      </c>
      <c r="DX28" s="636"/>
      <c r="DY28" s="636"/>
      <c r="DZ28" s="636"/>
      <c r="EA28" s="636"/>
      <c r="EB28" s="636"/>
      <c r="EC28" s="648"/>
    </row>
    <row r="29" spans="2:133" ht="11.3" customHeight="1" x14ac:dyDescent="0.2">
      <c r="B29" s="618" t="s">
        <v>291</v>
      </c>
      <c r="C29" s="619"/>
      <c r="D29" s="619"/>
      <c r="E29" s="619"/>
      <c r="F29" s="619"/>
      <c r="G29" s="619"/>
      <c r="H29" s="619"/>
      <c r="I29" s="619"/>
      <c r="J29" s="619"/>
      <c r="K29" s="619"/>
      <c r="L29" s="619"/>
      <c r="M29" s="619"/>
      <c r="N29" s="619"/>
      <c r="O29" s="619"/>
      <c r="P29" s="619"/>
      <c r="Q29" s="620"/>
      <c r="R29" s="621">
        <v>294627</v>
      </c>
      <c r="S29" s="622"/>
      <c r="T29" s="622"/>
      <c r="U29" s="622"/>
      <c r="V29" s="622"/>
      <c r="W29" s="622"/>
      <c r="X29" s="622"/>
      <c r="Y29" s="623"/>
      <c r="Z29" s="659">
        <v>0.2</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22695889</v>
      </c>
      <c r="CS29" s="634"/>
      <c r="CT29" s="634"/>
      <c r="CU29" s="634"/>
      <c r="CV29" s="634"/>
      <c r="CW29" s="634"/>
      <c r="CX29" s="634"/>
      <c r="CY29" s="635"/>
      <c r="CZ29" s="624">
        <v>12.2</v>
      </c>
      <c r="DA29" s="636"/>
      <c r="DB29" s="636"/>
      <c r="DC29" s="637"/>
      <c r="DD29" s="627">
        <v>22029021</v>
      </c>
      <c r="DE29" s="634"/>
      <c r="DF29" s="634"/>
      <c r="DG29" s="634"/>
      <c r="DH29" s="634"/>
      <c r="DI29" s="634"/>
      <c r="DJ29" s="634"/>
      <c r="DK29" s="635"/>
      <c r="DL29" s="627">
        <v>22029021</v>
      </c>
      <c r="DM29" s="634"/>
      <c r="DN29" s="634"/>
      <c r="DO29" s="634"/>
      <c r="DP29" s="634"/>
      <c r="DQ29" s="634"/>
      <c r="DR29" s="634"/>
      <c r="DS29" s="634"/>
      <c r="DT29" s="634"/>
      <c r="DU29" s="634"/>
      <c r="DV29" s="635"/>
      <c r="DW29" s="624">
        <v>19.899999999999999</v>
      </c>
      <c r="DX29" s="636"/>
      <c r="DY29" s="636"/>
      <c r="DZ29" s="636"/>
      <c r="EA29" s="636"/>
      <c r="EB29" s="636"/>
      <c r="EC29" s="648"/>
    </row>
    <row r="30" spans="2:133" ht="11.3" customHeight="1" x14ac:dyDescent="0.2">
      <c r="B30" s="618" t="s">
        <v>293</v>
      </c>
      <c r="C30" s="619"/>
      <c r="D30" s="619"/>
      <c r="E30" s="619"/>
      <c r="F30" s="619"/>
      <c r="G30" s="619"/>
      <c r="H30" s="619"/>
      <c r="I30" s="619"/>
      <c r="J30" s="619"/>
      <c r="K30" s="619"/>
      <c r="L30" s="619"/>
      <c r="M30" s="619"/>
      <c r="N30" s="619"/>
      <c r="O30" s="619"/>
      <c r="P30" s="619"/>
      <c r="Q30" s="620"/>
      <c r="R30" s="621">
        <v>32411609</v>
      </c>
      <c r="S30" s="622"/>
      <c r="T30" s="622"/>
      <c r="U30" s="622"/>
      <c r="V30" s="622"/>
      <c r="W30" s="622"/>
      <c r="X30" s="622"/>
      <c r="Y30" s="623"/>
      <c r="Z30" s="659">
        <v>17</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21769353</v>
      </c>
      <c r="CS30" s="622"/>
      <c r="CT30" s="622"/>
      <c r="CU30" s="622"/>
      <c r="CV30" s="622"/>
      <c r="CW30" s="622"/>
      <c r="CX30" s="622"/>
      <c r="CY30" s="623"/>
      <c r="CZ30" s="624">
        <v>11.7</v>
      </c>
      <c r="DA30" s="636"/>
      <c r="DB30" s="636"/>
      <c r="DC30" s="637"/>
      <c r="DD30" s="627">
        <v>21143164</v>
      </c>
      <c r="DE30" s="622"/>
      <c r="DF30" s="622"/>
      <c r="DG30" s="622"/>
      <c r="DH30" s="622"/>
      <c r="DI30" s="622"/>
      <c r="DJ30" s="622"/>
      <c r="DK30" s="623"/>
      <c r="DL30" s="627">
        <v>21143164</v>
      </c>
      <c r="DM30" s="622"/>
      <c r="DN30" s="622"/>
      <c r="DO30" s="622"/>
      <c r="DP30" s="622"/>
      <c r="DQ30" s="622"/>
      <c r="DR30" s="622"/>
      <c r="DS30" s="622"/>
      <c r="DT30" s="622"/>
      <c r="DU30" s="622"/>
      <c r="DV30" s="623"/>
      <c r="DW30" s="624">
        <v>19.100000000000001</v>
      </c>
      <c r="DX30" s="636"/>
      <c r="DY30" s="636"/>
      <c r="DZ30" s="636"/>
      <c r="EA30" s="636"/>
      <c r="EB30" s="636"/>
      <c r="EC30" s="648"/>
    </row>
    <row r="31" spans="2:133" ht="11.3"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99.2</v>
      </c>
      <c r="BH31" s="684"/>
      <c r="BI31" s="684"/>
      <c r="BJ31" s="684"/>
      <c r="BK31" s="684"/>
      <c r="BL31" s="684"/>
      <c r="BM31" s="685">
        <v>96.9</v>
      </c>
      <c r="BN31" s="684"/>
      <c r="BO31" s="684"/>
      <c r="BP31" s="684"/>
      <c r="BQ31" s="686"/>
      <c r="BR31" s="683">
        <v>99.1</v>
      </c>
      <c r="BS31" s="684"/>
      <c r="BT31" s="684"/>
      <c r="BU31" s="684"/>
      <c r="BV31" s="684"/>
      <c r="BW31" s="684"/>
      <c r="BX31" s="685">
        <v>96.8</v>
      </c>
      <c r="BY31" s="684"/>
      <c r="BZ31" s="684"/>
      <c r="CA31" s="684"/>
      <c r="CB31" s="686"/>
      <c r="CD31" s="642"/>
      <c r="CE31" s="643"/>
      <c r="CF31" s="618" t="s">
        <v>300</v>
      </c>
      <c r="CG31" s="619"/>
      <c r="CH31" s="619"/>
      <c r="CI31" s="619"/>
      <c r="CJ31" s="619"/>
      <c r="CK31" s="619"/>
      <c r="CL31" s="619"/>
      <c r="CM31" s="619"/>
      <c r="CN31" s="619"/>
      <c r="CO31" s="619"/>
      <c r="CP31" s="619"/>
      <c r="CQ31" s="620"/>
      <c r="CR31" s="621">
        <v>926536</v>
      </c>
      <c r="CS31" s="634"/>
      <c r="CT31" s="634"/>
      <c r="CU31" s="634"/>
      <c r="CV31" s="634"/>
      <c r="CW31" s="634"/>
      <c r="CX31" s="634"/>
      <c r="CY31" s="635"/>
      <c r="CZ31" s="624">
        <v>0.5</v>
      </c>
      <c r="DA31" s="636"/>
      <c r="DB31" s="636"/>
      <c r="DC31" s="637"/>
      <c r="DD31" s="627">
        <v>885857</v>
      </c>
      <c r="DE31" s="634"/>
      <c r="DF31" s="634"/>
      <c r="DG31" s="634"/>
      <c r="DH31" s="634"/>
      <c r="DI31" s="634"/>
      <c r="DJ31" s="634"/>
      <c r="DK31" s="635"/>
      <c r="DL31" s="627">
        <v>885857</v>
      </c>
      <c r="DM31" s="634"/>
      <c r="DN31" s="634"/>
      <c r="DO31" s="634"/>
      <c r="DP31" s="634"/>
      <c r="DQ31" s="634"/>
      <c r="DR31" s="634"/>
      <c r="DS31" s="634"/>
      <c r="DT31" s="634"/>
      <c r="DU31" s="634"/>
      <c r="DV31" s="635"/>
      <c r="DW31" s="624">
        <v>0.8</v>
      </c>
      <c r="DX31" s="636"/>
      <c r="DY31" s="636"/>
      <c r="DZ31" s="636"/>
      <c r="EA31" s="636"/>
      <c r="EB31" s="636"/>
      <c r="EC31" s="648"/>
    </row>
    <row r="32" spans="2:133" ht="11.3" customHeight="1" x14ac:dyDescent="0.2">
      <c r="B32" s="618" t="s">
        <v>301</v>
      </c>
      <c r="C32" s="619"/>
      <c r="D32" s="619"/>
      <c r="E32" s="619"/>
      <c r="F32" s="619"/>
      <c r="G32" s="619"/>
      <c r="H32" s="619"/>
      <c r="I32" s="619"/>
      <c r="J32" s="619"/>
      <c r="K32" s="619"/>
      <c r="L32" s="619"/>
      <c r="M32" s="619"/>
      <c r="N32" s="619"/>
      <c r="O32" s="619"/>
      <c r="P32" s="619"/>
      <c r="Q32" s="620"/>
      <c r="R32" s="621">
        <v>13320629</v>
      </c>
      <c r="S32" s="622"/>
      <c r="T32" s="622"/>
      <c r="U32" s="622"/>
      <c r="V32" s="622"/>
      <c r="W32" s="622"/>
      <c r="X32" s="622"/>
      <c r="Y32" s="623"/>
      <c r="Z32" s="659">
        <v>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99.3</v>
      </c>
      <c r="BH32" s="634"/>
      <c r="BI32" s="634"/>
      <c r="BJ32" s="634"/>
      <c r="BK32" s="634"/>
      <c r="BL32" s="634"/>
      <c r="BM32" s="625">
        <v>97.4</v>
      </c>
      <c r="BN32" s="634"/>
      <c r="BO32" s="634"/>
      <c r="BP32" s="634"/>
      <c r="BQ32" s="657"/>
      <c r="BR32" s="687">
        <v>99.1</v>
      </c>
      <c r="BS32" s="634"/>
      <c r="BT32" s="634"/>
      <c r="BU32" s="634"/>
      <c r="BV32" s="634"/>
      <c r="BW32" s="634"/>
      <c r="BX32" s="625">
        <v>97.2</v>
      </c>
      <c r="BY32" s="634"/>
      <c r="BZ32" s="634"/>
      <c r="CA32" s="634"/>
      <c r="CB32" s="657"/>
      <c r="CD32" s="644"/>
      <c r="CE32" s="645"/>
      <c r="CF32" s="618" t="s">
        <v>304</v>
      </c>
      <c r="CG32" s="619"/>
      <c r="CH32" s="619"/>
      <c r="CI32" s="619"/>
      <c r="CJ32" s="619"/>
      <c r="CK32" s="619"/>
      <c r="CL32" s="619"/>
      <c r="CM32" s="619"/>
      <c r="CN32" s="619"/>
      <c r="CO32" s="619"/>
      <c r="CP32" s="619"/>
      <c r="CQ32" s="620"/>
      <c r="CR32" s="621">
        <v>1593</v>
      </c>
      <c r="CS32" s="622"/>
      <c r="CT32" s="622"/>
      <c r="CU32" s="622"/>
      <c r="CV32" s="622"/>
      <c r="CW32" s="622"/>
      <c r="CX32" s="622"/>
      <c r="CY32" s="623"/>
      <c r="CZ32" s="624">
        <v>0</v>
      </c>
      <c r="DA32" s="636"/>
      <c r="DB32" s="636"/>
      <c r="DC32" s="637"/>
      <c r="DD32" s="627">
        <v>1593</v>
      </c>
      <c r="DE32" s="622"/>
      <c r="DF32" s="622"/>
      <c r="DG32" s="622"/>
      <c r="DH32" s="622"/>
      <c r="DI32" s="622"/>
      <c r="DJ32" s="622"/>
      <c r="DK32" s="623"/>
      <c r="DL32" s="627">
        <v>1593</v>
      </c>
      <c r="DM32" s="622"/>
      <c r="DN32" s="622"/>
      <c r="DO32" s="622"/>
      <c r="DP32" s="622"/>
      <c r="DQ32" s="622"/>
      <c r="DR32" s="622"/>
      <c r="DS32" s="622"/>
      <c r="DT32" s="622"/>
      <c r="DU32" s="622"/>
      <c r="DV32" s="623"/>
      <c r="DW32" s="624">
        <v>0</v>
      </c>
      <c r="DX32" s="636"/>
      <c r="DY32" s="636"/>
      <c r="DZ32" s="636"/>
      <c r="EA32" s="636"/>
      <c r="EB32" s="636"/>
      <c r="EC32" s="648"/>
    </row>
    <row r="33" spans="2:133" ht="11.3" customHeight="1" x14ac:dyDescent="0.2">
      <c r="B33" s="618" t="s">
        <v>305</v>
      </c>
      <c r="C33" s="619"/>
      <c r="D33" s="619"/>
      <c r="E33" s="619"/>
      <c r="F33" s="619"/>
      <c r="G33" s="619"/>
      <c r="H33" s="619"/>
      <c r="I33" s="619"/>
      <c r="J33" s="619"/>
      <c r="K33" s="619"/>
      <c r="L33" s="619"/>
      <c r="M33" s="619"/>
      <c r="N33" s="619"/>
      <c r="O33" s="619"/>
      <c r="P33" s="619"/>
      <c r="Q33" s="620"/>
      <c r="R33" s="621">
        <v>499537</v>
      </c>
      <c r="S33" s="622"/>
      <c r="T33" s="622"/>
      <c r="U33" s="622"/>
      <c r="V33" s="622"/>
      <c r="W33" s="622"/>
      <c r="X33" s="622"/>
      <c r="Y33" s="623"/>
      <c r="Z33" s="659">
        <v>0.3</v>
      </c>
      <c r="AA33" s="659"/>
      <c r="AB33" s="659"/>
      <c r="AC33" s="659"/>
      <c r="AD33" s="660">
        <v>16719</v>
      </c>
      <c r="AE33" s="660"/>
      <c r="AF33" s="660"/>
      <c r="AG33" s="660"/>
      <c r="AH33" s="660"/>
      <c r="AI33" s="660"/>
      <c r="AJ33" s="660"/>
      <c r="AK33" s="660"/>
      <c r="AL33" s="624">
        <v>0</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v>
      </c>
      <c r="BH33" s="606"/>
      <c r="BI33" s="606"/>
      <c r="BJ33" s="606"/>
      <c r="BK33" s="606"/>
      <c r="BL33" s="606"/>
      <c r="BM33" s="652">
        <v>96.1</v>
      </c>
      <c r="BN33" s="606"/>
      <c r="BO33" s="606"/>
      <c r="BP33" s="606"/>
      <c r="BQ33" s="669"/>
      <c r="BR33" s="682">
        <v>99.1</v>
      </c>
      <c r="BS33" s="606"/>
      <c r="BT33" s="606"/>
      <c r="BU33" s="606"/>
      <c r="BV33" s="606"/>
      <c r="BW33" s="606"/>
      <c r="BX33" s="652">
        <v>96.1</v>
      </c>
      <c r="BY33" s="606"/>
      <c r="BZ33" s="606"/>
      <c r="CA33" s="606"/>
      <c r="CB33" s="669"/>
      <c r="CD33" s="618" t="s">
        <v>307</v>
      </c>
      <c r="CE33" s="619"/>
      <c r="CF33" s="619"/>
      <c r="CG33" s="619"/>
      <c r="CH33" s="619"/>
      <c r="CI33" s="619"/>
      <c r="CJ33" s="619"/>
      <c r="CK33" s="619"/>
      <c r="CL33" s="619"/>
      <c r="CM33" s="619"/>
      <c r="CN33" s="619"/>
      <c r="CO33" s="619"/>
      <c r="CP33" s="619"/>
      <c r="CQ33" s="620"/>
      <c r="CR33" s="621">
        <v>70123592</v>
      </c>
      <c r="CS33" s="634"/>
      <c r="CT33" s="634"/>
      <c r="CU33" s="634"/>
      <c r="CV33" s="634"/>
      <c r="CW33" s="634"/>
      <c r="CX33" s="634"/>
      <c r="CY33" s="635"/>
      <c r="CZ33" s="624">
        <v>37.700000000000003</v>
      </c>
      <c r="DA33" s="636"/>
      <c r="DB33" s="636"/>
      <c r="DC33" s="637"/>
      <c r="DD33" s="627">
        <v>56368448</v>
      </c>
      <c r="DE33" s="634"/>
      <c r="DF33" s="634"/>
      <c r="DG33" s="634"/>
      <c r="DH33" s="634"/>
      <c r="DI33" s="634"/>
      <c r="DJ33" s="634"/>
      <c r="DK33" s="635"/>
      <c r="DL33" s="627">
        <v>43289983</v>
      </c>
      <c r="DM33" s="634"/>
      <c r="DN33" s="634"/>
      <c r="DO33" s="634"/>
      <c r="DP33" s="634"/>
      <c r="DQ33" s="634"/>
      <c r="DR33" s="634"/>
      <c r="DS33" s="634"/>
      <c r="DT33" s="634"/>
      <c r="DU33" s="634"/>
      <c r="DV33" s="635"/>
      <c r="DW33" s="624">
        <v>39.1</v>
      </c>
      <c r="DX33" s="636"/>
      <c r="DY33" s="636"/>
      <c r="DZ33" s="636"/>
      <c r="EA33" s="636"/>
      <c r="EB33" s="636"/>
      <c r="EC33" s="648"/>
    </row>
    <row r="34" spans="2:133" ht="11.3" customHeight="1" x14ac:dyDescent="0.2">
      <c r="B34" s="618" t="s">
        <v>308</v>
      </c>
      <c r="C34" s="619"/>
      <c r="D34" s="619"/>
      <c r="E34" s="619"/>
      <c r="F34" s="619"/>
      <c r="G34" s="619"/>
      <c r="H34" s="619"/>
      <c r="I34" s="619"/>
      <c r="J34" s="619"/>
      <c r="K34" s="619"/>
      <c r="L34" s="619"/>
      <c r="M34" s="619"/>
      <c r="N34" s="619"/>
      <c r="O34" s="619"/>
      <c r="P34" s="619"/>
      <c r="Q34" s="620"/>
      <c r="R34" s="621">
        <v>492082</v>
      </c>
      <c r="S34" s="622"/>
      <c r="T34" s="622"/>
      <c r="U34" s="622"/>
      <c r="V34" s="622"/>
      <c r="W34" s="622"/>
      <c r="X34" s="622"/>
      <c r="Y34" s="623"/>
      <c r="Z34" s="659">
        <v>0.3</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24743088</v>
      </c>
      <c r="CS34" s="622"/>
      <c r="CT34" s="622"/>
      <c r="CU34" s="622"/>
      <c r="CV34" s="622"/>
      <c r="CW34" s="622"/>
      <c r="CX34" s="622"/>
      <c r="CY34" s="623"/>
      <c r="CZ34" s="624">
        <v>13.3</v>
      </c>
      <c r="DA34" s="636"/>
      <c r="DB34" s="636"/>
      <c r="DC34" s="637"/>
      <c r="DD34" s="627">
        <v>18379737</v>
      </c>
      <c r="DE34" s="622"/>
      <c r="DF34" s="622"/>
      <c r="DG34" s="622"/>
      <c r="DH34" s="622"/>
      <c r="DI34" s="622"/>
      <c r="DJ34" s="622"/>
      <c r="DK34" s="623"/>
      <c r="DL34" s="627">
        <v>15519311</v>
      </c>
      <c r="DM34" s="622"/>
      <c r="DN34" s="622"/>
      <c r="DO34" s="622"/>
      <c r="DP34" s="622"/>
      <c r="DQ34" s="622"/>
      <c r="DR34" s="622"/>
      <c r="DS34" s="622"/>
      <c r="DT34" s="622"/>
      <c r="DU34" s="622"/>
      <c r="DV34" s="623"/>
      <c r="DW34" s="624">
        <v>14</v>
      </c>
      <c r="DX34" s="636"/>
      <c r="DY34" s="636"/>
      <c r="DZ34" s="636"/>
      <c r="EA34" s="636"/>
      <c r="EB34" s="636"/>
      <c r="EC34" s="648"/>
    </row>
    <row r="35" spans="2:133" ht="11.3" customHeight="1" x14ac:dyDescent="0.2">
      <c r="B35" s="618" t="s">
        <v>310</v>
      </c>
      <c r="C35" s="619"/>
      <c r="D35" s="619"/>
      <c r="E35" s="619"/>
      <c r="F35" s="619"/>
      <c r="G35" s="619"/>
      <c r="H35" s="619"/>
      <c r="I35" s="619"/>
      <c r="J35" s="619"/>
      <c r="K35" s="619"/>
      <c r="L35" s="619"/>
      <c r="M35" s="619"/>
      <c r="N35" s="619"/>
      <c r="O35" s="619"/>
      <c r="P35" s="619"/>
      <c r="Q35" s="620"/>
      <c r="R35" s="621">
        <v>5969852</v>
      </c>
      <c r="S35" s="622"/>
      <c r="T35" s="622"/>
      <c r="U35" s="622"/>
      <c r="V35" s="622"/>
      <c r="W35" s="622"/>
      <c r="X35" s="622"/>
      <c r="Y35" s="623"/>
      <c r="Z35" s="659">
        <v>3.1</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3484634</v>
      </c>
      <c r="CS35" s="634"/>
      <c r="CT35" s="634"/>
      <c r="CU35" s="634"/>
      <c r="CV35" s="634"/>
      <c r="CW35" s="634"/>
      <c r="CX35" s="634"/>
      <c r="CY35" s="635"/>
      <c r="CZ35" s="624">
        <v>1.9</v>
      </c>
      <c r="DA35" s="636"/>
      <c r="DB35" s="636"/>
      <c r="DC35" s="637"/>
      <c r="DD35" s="627">
        <v>2956911</v>
      </c>
      <c r="DE35" s="634"/>
      <c r="DF35" s="634"/>
      <c r="DG35" s="634"/>
      <c r="DH35" s="634"/>
      <c r="DI35" s="634"/>
      <c r="DJ35" s="634"/>
      <c r="DK35" s="635"/>
      <c r="DL35" s="627">
        <v>2673476</v>
      </c>
      <c r="DM35" s="634"/>
      <c r="DN35" s="634"/>
      <c r="DO35" s="634"/>
      <c r="DP35" s="634"/>
      <c r="DQ35" s="634"/>
      <c r="DR35" s="634"/>
      <c r="DS35" s="634"/>
      <c r="DT35" s="634"/>
      <c r="DU35" s="634"/>
      <c r="DV35" s="635"/>
      <c r="DW35" s="624">
        <v>2.4</v>
      </c>
      <c r="DX35" s="636"/>
      <c r="DY35" s="636"/>
      <c r="DZ35" s="636"/>
      <c r="EA35" s="636"/>
      <c r="EB35" s="636"/>
      <c r="EC35" s="648"/>
    </row>
    <row r="36" spans="2:133" ht="11.3" customHeight="1" x14ac:dyDescent="0.2">
      <c r="B36" s="618" t="s">
        <v>314</v>
      </c>
      <c r="C36" s="619"/>
      <c r="D36" s="619"/>
      <c r="E36" s="619"/>
      <c r="F36" s="619"/>
      <c r="G36" s="619"/>
      <c r="H36" s="619"/>
      <c r="I36" s="619"/>
      <c r="J36" s="619"/>
      <c r="K36" s="619"/>
      <c r="L36" s="619"/>
      <c r="M36" s="619"/>
      <c r="N36" s="619"/>
      <c r="O36" s="619"/>
      <c r="P36" s="619"/>
      <c r="Q36" s="620"/>
      <c r="R36" s="621">
        <v>4368354</v>
      </c>
      <c r="S36" s="622"/>
      <c r="T36" s="622"/>
      <c r="U36" s="622"/>
      <c r="V36" s="622"/>
      <c r="W36" s="622"/>
      <c r="X36" s="622"/>
      <c r="Y36" s="623"/>
      <c r="Z36" s="659">
        <v>2.2999999999999998</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25399022</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t="s">
        <v>122</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18493667</v>
      </c>
      <c r="CS36" s="622"/>
      <c r="CT36" s="622"/>
      <c r="CU36" s="622"/>
      <c r="CV36" s="622"/>
      <c r="CW36" s="622"/>
      <c r="CX36" s="622"/>
      <c r="CY36" s="623"/>
      <c r="CZ36" s="624">
        <v>9.9</v>
      </c>
      <c r="DA36" s="636"/>
      <c r="DB36" s="636"/>
      <c r="DC36" s="637"/>
      <c r="DD36" s="627">
        <v>15769732</v>
      </c>
      <c r="DE36" s="622"/>
      <c r="DF36" s="622"/>
      <c r="DG36" s="622"/>
      <c r="DH36" s="622"/>
      <c r="DI36" s="622"/>
      <c r="DJ36" s="622"/>
      <c r="DK36" s="623"/>
      <c r="DL36" s="627">
        <v>11358105</v>
      </c>
      <c r="DM36" s="622"/>
      <c r="DN36" s="622"/>
      <c r="DO36" s="622"/>
      <c r="DP36" s="622"/>
      <c r="DQ36" s="622"/>
      <c r="DR36" s="622"/>
      <c r="DS36" s="622"/>
      <c r="DT36" s="622"/>
      <c r="DU36" s="622"/>
      <c r="DV36" s="623"/>
      <c r="DW36" s="624">
        <v>10.199999999999999</v>
      </c>
      <c r="DX36" s="636"/>
      <c r="DY36" s="636"/>
      <c r="DZ36" s="636"/>
      <c r="EA36" s="636"/>
      <c r="EB36" s="636"/>
      <c r="EC36" s="648"/>
    </row>
    <row r="37" spans="2:133" ht="11.3" customHeight="1" x14ac:dyDescent="0.2">
      <c r="B37" s="618" t="s">
        <v>318</v>
      </c>
      <c r="C37" s="619"/>
      <c r="D37" s="619"/>
      <c r="E37" s="619"/>
      <c r="F37" s="619"/>
      <c r="G37" s="619"/>
      <c r="H37" s="619"/>
      <c r="I37" s="619"/>
      <c r="J37" s="619"/>
      <c r="K37" s="619"/>
      <c r="L37" s="619"/>
      <c r="M37" s="619"/>
      <c r="N37" s="619"/>
      <c r="O37" s="619"/>
      <c r="P37" s="619"/>
      <c r="Q37" s="620"/>
      <c r="R37" s="621">
        <v>3923853</v>
      </c>
      <c r="S37" s="622"/>
      <c r="T37" s="622"/>
      <c r="U37" s="622"/>
      <c r="V37" s="622"/>
      <c r="W37" s="622"/>
      <c r="X37" s="622"/>
      <c r="Y37" s="623"/>
      <c r="Z37" s="659">
        <v>2.1</v>
      </c>
      <c r="AA37" s="659"/>
      <c r="AB37" s="659"/>
      <c r="AC37" s="659"/>
      <c r="AD37" s="660">
        <v>4343</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6573846</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-117828</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1536701</v>
      </c>
      <c r="CS37" s="634"/>
      <c r="CT37" s="634"/>
      <c r="CU37" s="634"/>
      <c r="CV37" s="634"/>
      <c r="CW37" s="634"/>
      <c r="CX37" s="634"/>
      <c r="CY37" s="635"/>
      <c r="CZ37" s="624">
        <v>0.8</v>
      </c>
      <c r="DA37" s="636"/>
      <c r="DB37" s="636"/>
      <c r="DC37" s="637"/>
      <c r="DD37" s="627">
        <v>1536701</v>
      </c>
      <c r="DE37" s="634"/>
      <c r="DF37" s="634"/>
      <c r="DG37" s="634"/>
      <c r="DH37" s="634"/>
      <c r="DI37" s="634"/>
      <c r="DJ37" s="634"/>
      <c r="DK37" s="635"/>
      <c r="DL37" s="627">
        <v>1484155</v>
      </c>
      <c r="DM37" s="634"/>
      <c r="DN37" s="634"/>
      <c r="DO37" s="634"/>
      <c r="DP37" s="634"/>
      <c r="DQ37" s="634"/>
      <c r="DR37" s="634"/>
      <c r="DS37" s="634"/>
      <c r="DT37" s="634"/>
      <c r="DU37" s="634"/>
      <c r="DV37" s="635"/>
      <c r="DW37" s="624">
        <v>1.3</v>
      </c>
      <c r="DX37" s="636"/>
      <c r="DY37" s="636"/>
      <c r="DZ37" s="636"/>
      <c r="EA37" s="636"/>
      <c r="EB37" s="636"/>
      <c r="EC37" s="648"/>
    </row>
    <row r="38" spans="2:133" ht="11.3" customHeight="1" x14ac:dyDescent="0.2">
      <c r="B38" s="618" t="s">
        <v>322</v>
      </c>
      <c r="C38" s="619"/>
      <c r="D38" s="619"/>
      <c r="E38" s="619"/>
      <c r="F38" s="619"/>
      <c r="G38" s="619"/>
      <c r="H38" s="619"/>
      <c r="I38" s="619"/>
      <c r="J38" s="619"/>
      <c r="K38" s="619"/>
      <c r="L38" s="619"/>
      <c r="M38" s="619"/>
      <c r="N38" s="619"/>
      <c r="O38" s="619"/>
      <c r="P38" s="619"/>
      <c r="Q38" s="620"/>
      <c r="R38" s="621">
        <v>9510488</v>
      </c>
      <c r="S38" s="622"/>
      <c r="T38" s="622"/>
      <c r="U38" s="622"/>
      <c r="V38" s="622"/>
      <c r="W38" s="622"/>
      <c r="X38" s="622"/>
      <c r="Y38" s="623"/>
      <c r="Z38" s="659">
        <v>5</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1620833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41879</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17111266</v>
      </c>
      <c r="CS38" s="622"/>
      <c r="CT38" s="622"/>
      <c r="CU38" s="622"/>
      <c r="CV38" s="622"/>
      <c r="CW38" s="622"/>
      <c r="CX38" s="622"/>
      <c r="CY38" s="623"/>
      <c r="CZ38" s="624">
        <v>9.1999999999999993</v>
      </c>
      <c r="DA38" s="636"/>
      <c r="DB38" s="636"/>
      <c r="DC38" s="637"/>
      <c r="DD38" s="627">
        <v>14721201</v>
      </c>
      <c r="DE38" s="622"/>
      <c r="DF38" s="622"/>
      <c r="DG38" s="622"/>
      <c r="DH38" s="622"/>
      <c r="DI38" s="622"/>
      <c r="DJ38" s="622"/>
      <c r="DK38" s="623"/>
      <c r="DL38" s="627">
        <v>13739091</v>
      </c>
      <c r="DM38" s="622"/>
      <c r="DN38" s="622"/>
      <c r="DO38" s="622"/>
      <c r="DP38" s="622"/>
      <c r="DQ38" s="622"/>
      <c r="DR38" s="622"/>
      <c r="DS38" s="622"/>
      <c r="DT38" s="622"/>
      <c r="DU38" s="622"/>
      <c r="DV38" s="623"/>
      <c r="DW38" s="624">
        <v>12.4</v>
      </c>
      <c r="DX38" s="636"/>
      <c r="DY38" s="636"/>
      <c r="DZ38" s="636"/>
      <c r="EA38" s="636"/>
      <c r="EB38" s="636"/>
      <c r="EC38" s="648"/>
    </row>
    <row r="39" spans="2:133" ht="11.3"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1277475</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57810</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3048243</v>
      </c>
      <c r="CS39" s="634"/>
      <c r="CT39" s="634"/>
      <c r="CU39" s="634"/>
      <c r="CV39" s="634"/>
      <c r="CW39" s="634"/>
      <c r="CX39" s="634"/>
      <c r="CY39" s="635"/>
      <c r="CZ39" s="624">
        <v>1.6</v>
      </c>
      <c r="DA39" s="636"/>
      <c r="DB39" s="636"/>
      <c r="DC39" s="637"/>
      <c r="DD39" s="627">
        <v>2439688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3" customHeight="1" x14ac:dyDescent="0.2">
      <c r="B40" s="618" t="s">
        <v>330</v>
      </c>
      <c r="C40" s="619"/>
      <c r="D40" s="619"/>
      <c r="E40" s="619"/>
      <c r="F40" s="619"/>
      <c r="G40" s="619"/>
      <c r="H40" s="619"/>
      <c r="I40" s="619"/>
      <c r="J40" s="619"/>
      <c r="K40" s="619"/>
      <c r="L40" s="619"/>
      <c r="M40" s="619"/>
      <c r="N40" s="619"/>
      <c r="O40" s="619"/>
      <c r="P40" s="619"/>
      <c r="Q40" s="620"/>
      <c r="R40" s="621">
        <v>1189088</v>
      </c>
      <c r="S40" s="622"/>
      <c r="T40" s="622"/>
      <c r="U40" s="622"/>
      <c r="V40" s="622"/>
      <c r="W40" s="622"/>
      <c r="X40" s="622"/>
      <c r="Y40" s="623"/>
      <c r="Z40" s="659">
        <v>0.6</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93077</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3242694</v>
      </c>
      <c r="CS40" s="622"/>
      <c r="CT40" s="622"/>
      <c r="CU40" s="622"/>
      <c r="CV40" s="622"/>
      <c r="CW40" s="622"/>
      <c r="CX40" s="622"/>
      <c r="CY40" s="623"/>
      <c r="CZ40" s="624">
        <v>1.7</v>
      </c>
      <c r="DA40" s="636"/>
      <c r="DB40" s="636"/>
      <c r="DC40" s="637"/>
      <c r="DD40" s="627">
        <v>2101179</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3" customHeight="1" x14ac:dyDescent="0.2">
      <c r="B41" s="602" t="s">
        <v>335</v>
      </c>
      <c r="C41" s="603"/>
      <c r="D41" s="603"/>
      <c r="E41" s="603"/>
      <c r="F41" s="603"/>
      <c r="G41" s="603"/>
      <c r="H41" s="603"/>
      <c r="I41" s="603"/>
      <c r="J41" s="603"/>
      <c r="K41" s="603"/>
      <c r="L41" s="603"/>
      <c r="M41" s="603"/>
      <c r="N41" s="603"/>
      <c r="O41" s="603"/>
      <c r="P41" s="603"/>
      <c r="Q41" s="604"/>
      <c r="R41" s="605">
        <v>190285882</v>
      </c>
      <c r="S41" s="646"/>
      <c r="T41" s="646"/>
      <c r="U41" s="646"/>
      <c r="V41" s="646"/>
      <c r="W41" s="646"/>
      <c r="X41" s="646"/>
      <c r="Y41" s="649"/>
      <c r="Z41" s="650">
        <v>100</v>
      </c>
      <c r="AA41" s="650"/>
      <c r="AB41" s="650"/>
      <c r="AC41" s="650"/>
      <c r="AD41" s="651">
        <v>109665849</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2080076</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3" customHeight="1" x14ac:dyDescent="0.2">
      <c r="AQ42" s="666" t="s">
        <v>339</v>
      </c>
      <c r="AR42" s="667"/>
      <c r="AS42" s="667"/>
      <c r="AT42" s="667"/>
      <c r="AU42" s="667"/>
      <c r="AV42" s="667"/>
      <c r="AW42" s="667"/>
      <c r="AX42" s="667"/>
      <c r="AY42" s="668"/>
      <c r="AZ42" s="605">
        <v>13753715</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391</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18534866</v>
      </c>
      <c r="CS42" s="634"/>
      <c r="CT42" s="634"/>
      <c r="CU42" s="634"/>
      <c r="CV42" s="634"/>
      <c r="CW42" s="634"/>
      <c r="CX42" s="634"/>
      <c r="CY42" s="635"/>
      <c r="CZ42" s="624">
        <v>10</v>
      </c>
      <c r="DA42" s="636"/>
      <c r="DB42" s="636"/>
      <c r="DC42" s="637"/>
      <c r="DD42" s="627">
        <v>4427610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3" customHeight="1" x14ac:dyDescent="0.2">
      <c r="B43" s="202" t="s">
        <v>342</v>
      </c>
      <c r="CD43" s="618" t="s">
        <v>343</v>
      </c>
      <c r="CE43" s="619"/>
      <c r="CF43" s="619"/>
      <c r="CG43" s="619"/>
      <c r="CH43" s="619"/>
      <c r="CI43" s="619"/>
      <c r="CJ43" s="619"/>
      <c r="CK43" s="619"/>
      <c r="CL43" s="619"/>
      <c r="CM43" s="619"/>
      <c r="CN43" s="619"/>
      <c r="CO43" s="619"/>
      <c r="CP43" s="619"/>
      <c r="CQ43" s="620"/>
      <c r="CR43" s="621">
        <v>312850</v>
      </c>
      <c r="CS43" s="634"/>
      <c r="CT43" s="634"/>
      <c r="CU43" s="634"/>
      <c r="CV43" s="634"/>
      <c r="CW43" s="634"/>
      <c r="CX43" s="634"/>
      <c r="CY43" s="635"/>
      <c r="CZ43" s="624">
        <v>0.2</v>
      </c>
      <c r="DA43" s="636"/>
      <c r="DB43" s="636"/>
      <c r="DC43" s="637"/>
      <c r="DD43" s="627">
        <v>312850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3"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16137628</v>
      </c>
      <c r="CS44" s="622"/>
      <c r="CT44" s="622"/>
      <c r="CU44" s="622"/>
      <c r="CV44" s="622"/>
      <c r="CW44" s="622"/>
      <c r="CX44" s="622"/>
      <c r="CY44" s="623"/>
      <c r="CZ44" s="624">
        <v>8.6999999999999993</v>
      </c>
      <c r="DA44" s="625"/>
      <c r="DB44" s="625"/>
      <c r="DC44" s="626"/>
      <c r="DD44" s="627">
        <v>4128622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3"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6791477</v>
      </c>
      <c r="CS45" s="634"/>
      <c r="CT45" s="634"/>
      <c r="CU45" s="634"/>
      <c r="CV45" s="634"/>
      <c r="CW45" s="634"/>
      <c r="CX45" s="634"/>
      <c r="CY45" s="635"/>
      <c r="CZ45" s="624">
        <v>3.6</v>
      </c>
      <c r="DA45" s="636"/>
      <c r="DB45" s="636"/>
      <c r="DC45" s="637"/>
      <c r="DD45" s="627">
        <v>380487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3" customHeight="1" x14ac:dyDescent="0.2">
      <c r="B46" s="213"/>
      <c r="CD46" s="642"/>
      <c r="CE46" s="643"/>
      <c r="CF46" s="618" t="s">
        <v>348</v>
      </c>
      <c r="CG46" s="619"/>
      <c r="CH46" s="619"/>
      <c r="CI46" s="619"/>
      <c r="CJ46" s="619"/>
      <c r="CK46" s="619"/>
      <c r="CL46" s="619"/>
      <c r="CM46" s="619"/>
      <c r="CN46" s="619"/>
      <c r="CO46" s="619"/>
      <c r="CP46" s="619"/>
      <c r="CQ46" s="620"/>
      <c r="CR46" s="621">
        <v>8079592</v>
      </c>
      <c r="CS46" s="622"/>
      <c r="CT46" s="622"/>
      <c r="CU46" s="622"/>
      <c r="CV46" s="622"/>
      <c r="CW46" s="622"/>
      <c r="CX46" s="622"/>
      <c r="CY46" s="623"/>
      <c r="CZ46" s="624">
        <v>4.3</v>
      </c>
      <c r="DA46" s="625"/>
      <c r="DB46" s="625"/>
      <c r="DC46" s="626"/>
      <c r="DD46" s="627">
        <v>3665280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3" customHeight="1" x14ac:dyDescent="0.2">
      <c r="B47" s="213"/>
      <c r="CD47" s="642"/>
      <c r="CE47" s="643"/>
      <c r="CF47" s="618" t="s">
        <v>349</v>
      </c>
      <c r="CG47" s="619"/>
      <c r="CH47" s="619"/>
      <c r="CI47" s="619"/>
      <c r="CJ47" s="619"/>
      <c r="CK47" s="619"/>
      <c r="CL47" s="619"/>
      <c r="CM47" s="619"/>
      <c r="CN47" s="619"/>
      <c r="CO47" s="619"/>
      <c r="CP47" s="619"/>
      <c r="CQ47" s="620"/>
      <c r="CR47" s="621">
        <v>2397238</v>
      </c>
      <c r="CS47" s="634"/>
      <c r="CT47" s="634"/>
      <c r="CU47" s="634"/>
      <c r="CV47" s="634"/>
      <c r="CW47" s="634"/>
      <c r="CX47" s="634"/>
      <c r="CY47" s="635"/>
      <c r="CZ47" s="624">
        <v>1.3</v>
      </c>
      <c r="DA47" s="636"/>
      <c r="DB47" s="636"/>
      <c r="DC47" s="637"/>
      <c r="DD47" s="627">
        <v>298988</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65"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3" customHeight="1" x14ac:dyDescent="0.2">
      <c r="B49" s="213"/>
      <c r="CD49" s="602" t="s">
        <v>351</v>
      </c>
      <c r="CE49" s="603"/>
      <c r="CF49" s="603"/>
      <c r="CG49" s="603"/>
      <c r="CH49" s="603"/>
      <c r="CI49" s="603"/>
      <c r="CJ49" s="603"/>
      <c r="CK49" s="603"/>
      <c r="CL49" s="603"/>
      <c r="CM49" s="603"/>
      <c r="CN49" s="603"/>
      <c r="CO49" s="603"/>
      <c r="CP49" s="603"/>
      <c r="CQ49" s="604"/>
      <c r="CR49" s="605">
        <v>186128611</v>
      </c>
      <c r="CS49" s="606"/>
      <c r="CT49" s="606"/>
      <c r="CU49" s="606"/>
      <c r="CV49" s="606"/>
      <c r="CW49" s="606"/>
      <c r="CX49" s="606"/>
      <c r="CY49" s="607"/>
      <c r="CZ49" s="608">
        <v>100</v>
      </c>
      <c r="DA49" s="609"/>
      <c r="DB49" s="609"/>
      <c r="DC49" s="610"/>
      <c r="DD49" s="611">
        <v>127208000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g9n9T8NXeQvOJJrJXuKrZRMFZYrw4pVN9WfMhKuG5cj7qvXfW7JTE8EPdBjcFofN5E6FUqotAlk3y4YRGfgSQg==" saltValue="XZG8lK9NpsIuxx6y8Aeu8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0" zoomScaleNormal="50" zoomScaleSheetLayoutView="70" workbookViewId="0">
      <selection activeCell="AU82" sqref="AU82:AY82"/>
    </sheetView>
  </sheetViews>
  <sheetFormatPr defaultColWidth="0" defaultRowHeight="13.8" zeroHeight="1" x14ac:dyDescent="0.2"/>
  <cols>
    <col min="1" max="130" width="2.77734375" style="219" customWidth="1"/>
    <col min="131" max="131" width="1.5546875" style="219" customWidth="1"/>
    <col min="132" max="16384" width="9" style="219" hidden="1"/>
  </cols>
  <sheetData>
    <row r="1" spans="1:131" ht="11.3"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3" customHeight="1" thickBot="1" x14ac:dyDescent="0.25">
      <c r="A2" s="1091" t="s">
        <v>352</v>
      </c>
      <c r="B2" s="1091"/>
      <c r="C2" s="1091"/>
      <c r="D2" s="1091"/>
      <c r="E2" s="1091"/>
      <c r="F2" s="1091"/>
      <c r="G2" s="1091"/>
      <c r="H2" s="1091"/>
      <c r="I2" s="1091"/>
      <c r="J2" s="1091"/>
      <c r="K2" s="1091"/>
      <c r="L2" s="1091"/>
      <c r="M2" s="1091"/>
      <c r="N2" s="1091"/>
      <c r="O2" s="1091"/>
      <c r="P2" s="1091"/>
      <c r="Q2" s="1091"/>
      <c r="R2" s="1091"/>
      <c r="S2" s="1091"/>
      <c r="T2" s="1091"/>
      <c r="U2" s="1091"/>
      <c r="V2" s="1091"/>
      <c r="W2" s="1091"/>
      <c r="X2" s="1091"/>
      <c r="Y2" s="1091"/>
      <c r="Z2" s="1091"/>
      <c r="AA2" s="1091"/>
      <c r="AB2" s="1091"/>
      <c r="AC2" s="1091"/>
      <c r="AD2" s="1091"/>
      <c r="AE2" s="1091"/>
      <c r="AF2" s="1091"/>
      <c r="AG2" s="1091"/>
      <c r="AH2" s="1091"/>
      <c r="AI2" s="1091"/>
      <c r="AJ2" s="1091"/>
      <c r="AK2" s="1091"/>
      <c r="AL2" s="1091"/>
      <c r="AM2" s="1091"/>
      <c r="AN2" s="1091"/>
      <c r="AO2" s="1091"/>
      <c r="AP2" s="1091"/>
      <c r="AQ2" s="1091"/>
      <c r="AR2" s="1091"/>
      <c r="AS2" s="1091"/>
      <c r="AT2" s="1091"/>
      <c r="AU2" s="1091"/>
      <c r="AV2" s="1091"/>
      <c r="AW2" s="1091"/>
      <c r="AX2" s="1091"/>
      <c r="AY2" s="1091"/>
      <c r="AZ2" s="1091"/>
      <c r="BA2" s="1091"/>
      <c r="BB2" s="1091"/>
      <c r="BC2" s="1091"/>
      <c r="BD2" s="1091"/>
      <c r="BE2" s="1091"/>
      <c r="BF2" s="1091"/>
      <c r="BG2" s="1091"/>
      <c r="BH2" s="1091"/>
      <c r="BI2" s="109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2" t="s">
        <v>353</v>
      </c>
      <c r="DK2" s="1093"/>
      <c r="DL2" s="1093"/>
      <c r="DM2" s="1093"/>
      <c r="DN2" s="1093"/>
      <c r="DO2" s="1094"/>
      <c r="DP2" s="216"/>
      <c r="DQ2" s="1092" t="s">
        <v>354</v>
      </c>
      <c r="DR2" s="1093"/>
      <c r="DS2" s="1093"/>
      <c r="DT2" s="1093"/>
      <c r="DU2" s="1093"/>
      <c r="DV2" s="1093"/>
      <c r="DW2" s="1093"/>
      <c r="DX2" s="1093"/>
      <c r="DY2" s="1093"/>
      <c r="DZ2" s="1094"/>
      <c r="EA2" s="218"/>
    </row>
    <row r="3" spans="1:131" ht="11.3"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3" customHeight="1" thickBot="1" x14ac:dyDescent="0.25">
      <c r="A4" s="1060" t="s">
        <v>355</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3"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5"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5" t="s">
        <v>371</v>
      </c>
      <c r="DH5" s="1086"/>
      <c r="DI5" s="1086"/>
      <c r="DJ5" s="1086"/>
      <c r="DK5" s="1087"/>
      <c r="DL5" s="1085" t="s">
        <v>372</v>
      </c>
      <c r="DM5" s="1086"/>
      <c r="DN5" s="1086"/>
      <c r="DO5" s="1086"/>
      <c r="DP5" s="1087"/>
      <c r="DQ5" s="1001" t="s">
        <v>373</v>
      </c>
      <c r="DR5" s="1002"/>
      <c r="DS5" s="1002"/>
      <c r="DT5" s="1002"/>
      <c r="DU5" s="1003"/>
      <c r="DV5" s="1001" t="s">
        <v>364</v>
      </c>
      <c r="DW5" s="1002"/>
      <c r="DX5" s="1002"/>
      <c r="DY5" s="1002"/>
      <c r="DZ5" s="1015"/>
      <c r="EA5" s="222"/>
    </row>
    <row r="6" spans="1:131" s="223" customFormat="1" ht="26.3"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6"/>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8"/>
      <c r="DH6" s="1089"/>
      <c r="DI6" s="1089"/>
      <c r="DJ6" s="1089"/>
      <c r="DK6" s="1090"/>
      <c r="DL6" s="1088"/>
      <c r="DM6" s="1089"/>
      <c r="DN6" s="1089"/>
      <c r="DO6" s="1089"/>
      <c r="DP6" s="1090"/>
      <c r="DQ6" s="1004"/>
      <c r="DR6" s="1005"/>
      <c r="DS6" s="1005"/>
      <c r="DT6" s="1005"/>
      <c r="DU6" s="1006"/>
      <c r="DV6" s="1004"/>
      <c r="DW6" s="1005"/>
      <c r="DX6" s="1005"/>
      <c r="DY6" s="1005"/>
      <c r="DZ6" s="1016"/>
      <c r="EA6" s="222"/>
    </row>
    <row r="7" spans="1:131" s="223" customFormat="1" ht="26.3" customHeight="1" thickTop="1" x14ac:dyDescent="0.2">
      <c r="A7" s="224">
        <v>1</v>
      </c>
      <c r="B7" s="1048" t="s">
        <v>374</v>
      </c>
      <c r="C7" s="1049"/>
      <c r="D7" s="1049"/>
      <c r="E7" s="1049"/>
      <c r="F7" s="1049"/>
      <c r="G7" s="1049"/>
      <c r="H7" s="1049"/>
      <c r="I7" s="1049"/>
      <c r="J7" s="1049"/>
      <c r="K7" s="1049"/>
      <c r="L7" s="1049"/>
      <c r="M7" s="1049"/>
      <c r="N7" s="1049"/>
      <c r="O7" s="1049"/>
      <c r="P7" s="1050"/>
      <c r="Q7" s="1103">
        <v>189996</v>
      </c>
      <c r="R7" s="1104"/>
      <c r="S7" s="1104"/>
      <c r="T7" s="1104"/>
      <c r="U7" s="1104"/>
      <c r="V7" s="1104">
        <v>185877</v>
      </c>
      <c r="W7" s="1104"/>
      <c r="X7" s="1104"/>
      <c r="Y7" s="1104"/>
      <c r="Z7" s="1104"/>
      <c r="AA7" s="1104">
        <v>4119</v>
      </c>
      <c r="AB7" s="1104"/>
      <c r="AC7" s="1104"/>
      <c r="AD7" s="1104"/>
      <c r="AE7" s="1105"/>
      <c r="AF7" s="1106">
        <v>3450</v>
      </c>
      <c r="AG7" s="1107"/>
      <c r="AH7" s="1107"/>
      <c r="AI7" s="1107"/>
      <c r="AJ7" s="1108"/>
      <c r="AK7" s="1109">
        <v>627</v>
      </c>
      <c r="AL7" s="1110"/>
      <c r="AM7" s="1110"/>
      <c r="AN7" s="1110"/>
      <c r="AO7" s="1110"/>
      <c r="AP7" s="1110">
        <v>212775</v>
      </c>
      <c r="AQ7" s="1110"/>
      <c r="AR7" s="1110"/>
      <c r="AS7" s="1110"/>
      <c r="AT7" s="1110"/>
      <c r="AU7" s="1111"/>
      <c r="AV7" s="1111"/>
      <c r="AW7" s="1111"/>
      <c r="AX7" s="1111"/>
      <c r="AY7" s="1112"/>
      <c r="AZ7" s="220"/>
      <c r="BA7" s="220"/>
      <c r="BB7" s="220"/>
      <c r="BC7" s="220"/>
      <c r="BD7" s="220"/>
      <c r="BE7" s="221"/>
      <c r="BF7" s="221"/>
      <c r="BG7" s="221"/>
      <c r="BH7" s="221"/>
      <c r="BI7" s="221"/>
      <c r="BJ7" s="221"/>
      <c r="BK7" s="221"/>
      <c r="BL7" s="221"/>
      <c r="BM7" s="221"/>
      <c r="BN7" s="221"/>
      <c r="BO7" s="221"/>
      <c r="BP7" s="221"/>
      <c r="BQ7" s="224">
        <v>1</v>
      </c>
      <c r="BR7" s="225"/>
      <c r="BS7" s="1100" t="s">
        <v>561</v>
      </c>
      <c r="BT7" s="1101"/>
      <c r="BU7" s="1101"/>
      <c r="BV7" s="1101"/>
      <c r="BW7" s="1101"/>
      <c r="BX7" s="1101"/>
      <c r="BY7" s="1101"/>
      <c r="BZ7" s="1101"/>
      <c r="CA7" s="1101"/>
      <c r="CB7" s="1101"/>
      <c r="CC7" s="1101"/>
      <c r="CD7" s="1101"/>
      <c r="CE7" s="1101"/>
      <c r="CF7" s="1101"/>
      <c r="CG7" s="1113"/>
      <c r="CH7" s="1097">
        <v>13</v>
      </c>
      <c r="CI7" s="1098"/>
      <c r="CJ7" s="1098"/>
      <c r="CK7" s="1098"/>
      <c r="CL7" s="1099"/>
      <c r="CM7" s="1097">
        <v>4289</v>
      </c>
      <c r="CN7" s="1098"/>
      <c r="CO7" s="1098"/>
      <c r="CP7" s="1098"/>
      <c r="CQ7" s="1099"/>
      <c r="CR7" s="1097">
        <v>1887</v>
      </c>
      <c r="CS7" s="1098"/>
      <c r="CT7" s="1098"/>
      <c r="CU7" s="1098"/>
      <c r="CV7" s="1099"/>
      <c r="CW7" s="1097">
        <v>6</v>
      </c>
      <c r="CX7" s="1098"/>
      <c r="CY7" s="1098"/>
      <c r="CZ7" s="1098"/>
      <c r="DA7" s="1099"/>
      <c r="DB7" s="1097" t="s">
        <v>560</v>
      </c>
      <c r="DC7" s="1098"/>
      <c r="DD7" s="1098"/>
      <c r="DE7" s="1098"/>
      <c r="DF7" s="1099"/>
      <c r="DG7" s="1097" t="s">
        <v>560</v>
      </c>
      <c r="DH7" s="1098"/>
      <c r="DI7" s="1098"/>
      <c r="DJ7" s="1098"/>
      <c r="DK7" s="1099"/>
      <c r="DL7" s="1097" t="s">
        <v>560</v>
      </c>
      <c r="DM7" s="1098"/>
      <c r="DN7" s="1098"/>
      <c r="DO7" s="1098"/>
      <c r="DP7" s="1099"/>
      <c r="DQ7" s="1097" t="s">
        <v>560</v>
      </c>
      <c r="DR7" s="1098"/>
      <c r="DS7" s="1098"/>
      <c r="DT7" s="1098"/>
      <c r="DU7" s="1099"/>
      <c r="DV7" s="1100"/>
      <c r="DW7" s="1101"/>
      <c r="DX7" s="1101"/>
      <c r="DY7" s="1101"/>
      <c r="DZ7" s="1102"/>
      <c r="EA7" s="222"/>
    </row>
    <row r="8" spans="1:131" s="223" customFormat="1" ht="26.3" customHeight="1" x14ac:dyDescent="0.2">
      <c r="A8" s="226">
        <v>2</v>
      </c>
      <c r="B8" s="1030" t="s">
        <v>375</v>
      </c>
      <c r="C8" s="1031"/>
      <c r="D8" s="1031"/>
      <c r="E8" s="1031"/>
      <c r="F8" s="1031"/>
      <c r="G8" s="1031"/>
      <c r="H8" s="1031"/>
      <c r="I8" s="1031"/>
      <c r="J8" s="1031"/>
      <c r="K8" s="1031"/>
      <c r="L8" s="1031"/>
      <c r="M8" s="1031"/>
      <c r="N8" s="1031"/>
      <c r="O8" s="1031"/>
      <c r="P8" s="1032"/>
      <c r="Q8" s="1038">
        <v>22644</v>
      </c>
      <c r="R8" s="1039"/>
      <c r="S8" s="1039"/>
      <c r="T8" s="1039"/>
      <c r="U8" s="1039"/>
      <c r="V8" s="1039">
        <v>22644</v>
      </c>
      <c r="W8" s="1039"/>
      <c r="X8" s="1039"/>
      <c r="Y8" s="1039"/>
      <c r="Z8" s="1039"/>
      <c r="AA8" s="1039">
        <v>0</v>
      </c>
      <c r="AB8" s="1039"/>
      <c r="AC8" s="1039"/>
      <c r="AD8" s="1039"/>
      <c r="AE8" s="1040"/>
      <c r="AF8" s="1035" t="s">
        <v>122</v>
      </c>
      <c r="AG8" s="1036"/>
      <c r="AH8" s="1036"/>
      <c r="AI8" s="1036"/>
      <c r="AJ8" s="1037"/>
      <c r="AK8" s="1081">
        <v>22644</v>
      </c>
      <c r="AL8" s="1082"/>
      <c r="AM8" s="1082"/>
      <c r="AN8" s="1082"/>
      <c r="AO8" s="1082"/>
      <c r="AP8" s="1082" t="s">
        <v>560</v>
      </c>
      <c r="AQ8" s="1082"/>
      <c r="AR8" s="1082"/>
      <c r="AS8" s="1082"/>
      <c r="AT8" s="1082"/>
      <c r="AU8" s="1083"/>
      <c r="AV8" s="1083"/>
      <c r="AW8" s="1083"/>
      <c r="AX8" s="1083"/>
      <c r="AY8" s="1084"/>
      <c r="AZ8" s="220"/>
      <c r="BA8" s="220"/>
      <c r="BB8" s="220"/>
      <c r="BC8" s="220"/>
      <c r="BD8" s="220"/>
      <c r="BE8" s="221"/>
      <c r="BF8" s="221"/>
      <c r="BG8" s="221"/>
      <c r="BH8" s="221"/>
      <c r="BI8" s="221"/>
      <c r="BJ8" s="221"/>
      <c r="BK8" s="221"/>
      <c r="BL8" s="221"/>
      <c r="BM8" s="221"/>
      <c r="BN8" s="221"/>
      <c r="BO8" s="221"/>
      <c r="BP8" s="221"/>
      <c r="BQ8" s="226">
        <v>2</v>
      </c>
      <c r="BR8" s="227"/>
      <c r="BS8" s="992" t="s">
        <v>562</v>
      </c>
      <c r="BT8" s="993"/>
      <c r="BU8" s="993"/>
      <c r="BV8" s="993"/>
      <c r="BW8" s="993"/>
      <c r="BX8" s="993"/>
      <c r="BY8" s="993"/>
      <c r="BZ8" s="993"/>
      <c r="CA8" s="993"/>
      <c r="CB8" s="993"/>
      <c r="CC8" s="993"/>
      <c r="CD8" s="993"/>
      <c r="CE8" s="993"/>
      <c r="CF8" s="993"/>
      <c r="CG8" s="1014"/>
      <c r="CH8" s="989">
        <v>-1</v>
      </c>
      <c r="CI8" s="990"/>
      <c r="CJ8" s="990"/>
      <c r="CK8" s="990"/>
      <c r="CL8" s="991"/>
      <c r="CM8" s="989">
        <v>104</v>
      </c>
      <c r="CN8" s="990"/>
      <c r="CO8" s="990"/>
      <c r="CP8" s="990"/>
      <c r="CQ8" s="991"/>
      <c r="CR8" s="989">
        <v>31</v>
      </c>
      <c r="CS8" s="990"/>
      <c r="CT8" s="990"/>
      <c r="CU8" s="990"/>
      <c r="CV8" s="991"/>
      <c r="CW8" s="989">
        <v>241</v>
      </c>
      <c r="CX8" s="990"/>
      <c r="CY8" s="990"/>
      <c r="CZ8" s="990"/>
      <c r="DA8" s="991"/>
      <c r="DB8" s="989" t="s">
        <v>560</v>
      </c>
      <c r="DC8" s="990"/>
      <c r="DD8" s="990"/>
      <c r="DE8" s="990"/>
      <c r="DF8" s="991"/>
      <c r="DG8" s="989" t="s">
        <v>560</v>
      </c>
      <c r="DH8" s="990"/>
      <c r="DI8" s="990"/>
      <c r="DJ8" s="990"/>
      <c r="DK8" s="991"/>
      <c r="DL8" s="989" t="s">
        <v>560</v>
      </c>
      <c r="DM8" s="990"/>
      <c r="DN8" s="990"/>
      <c r="DO8" s="990"/>
      <c r="DP8" s="991"/>
      <c r="DQ8" s="989" t="s">
        <v>560</v>
      </c>
      <c r="DR8" s="990"/>
      <c r="DS8" s="990"/>
      <c r="DT8" s="990"/>
      <c r="DU8" s="991"/>
      <c r="DV8" s="992"/>
      <c r="DW8" s="993"/>
      <c r="DX8" s="993"/>
      <c r="DY8" s="993"/>
      <c r="DZ8" s="994"/>
      <c r="EA8" s="222"/>
    </row>
    <row r="9" spans="1:131" s="223" customFormat="1" ht="26.3" customHeight="1" x14ac:dyDescent="0.2">
      <c r="A9" s="226">
        <v>3</v>
      </c>
      <c r="B9" s="1030" t="s">
        <v>376</v>
      </c>
      <c r="C9" s="1031"/>
      <c r="D9" s="1031"/>
      <c r="E9" s="1031"/>
      <c r="F9" s="1031"/>
      <c r="G9" s="1031"/>
      <c r="H9" s="1031"/>
      <c r="I9" s="1031"/>
      <c r="J9" s="1031"/>
      <c r="K9" s="1031"/>
      <c r="L9" s="1031"/>
      <c r="M9" s="1031"/>
      <c r="N9" s="1031"/>
      <c r="O9" s="1031"/>
      <c r="P9" s="1032"/>
      <c r="Q9" s="1038">
        <v>94</v>
      </c>
      <c r="R9" s="1039"/>
      <c r="S9" s="1039"/>
      <c r="T9" s="1039"/>
      <c r="U9" s="1039"/>
      <c r="V9" s="1039">
        <v>77</v>
      </c>
      <c r="W9" s="1039"/>
      <c r="X9" s="1039"/>
      <c r="Y9" s="1039"/>
      <c r="Z9" s="1039"/>
      <c r="AA9" s="1039">
        <v>17</v>
      </c>
      <c r="AB9" s="1039"/>
      <c r="AC9" s="1039"/>
      <c r="AD9" s="1039"/>
      <c r="AE9" s="1040"/>
      <c r="AF9" s="1035" t="s">
        <v>122</v>
      </c>
      <c r="AG9" s="1036"/>
      <c r="AH9" s="1036"/>
      <c r="AI9" s="1036"/>
      <c r="AJ9" s="1037"/>
      <c r="AK9" s="1081">
        <v>23</v>
      </c>
      <c r="AL9" s="1082"/>
      <c r="AM9" s="1082"/>
      <c r="AN9" s="1082"/>
      <c r="AO9" s="1082"/>
      <c r="AP9" s="1082">
        <v>245</v>
      </c>
      <c r="AQ9" s="1082"/>
      <c r="AR9" s="1082"/>
      <c r="AS9" s="1082"/>
      <c r="AT9" s="1082"/>
      <c r="AU9" s="1083"/>
      <c r="AV9" s="1083"/>
      <c r="AW9" s="1083"/>
      <c r="AX9" s="1083"/>
      <c r="AY9" s="1084"/>
      <c r="AZ9" s="220"/>
      <c r="BA9" s="220"/>
      <c r="BB9" s="220"/>
      <c r="BC9" s="220"/>
      <c r="BD9" s="220"/>
      <c r="BE9" s="221"/>
      <c r="BF9" s="221"/>
      <c r="BG9" s="221"/>
      <c r="BH9" s="221"/>
      <c r="BI9" s="221"/>
      <c r="BJ9" s="221"/>
      <c r="BK9" s="221"/>
      <c r="BL9" s="221"/>
      <c r="BM9" s="221"/>
      <c r="BN9" s="221"/>
      <c r="BO9" s="221"/>
      <c r="BP9" s="221"/>
      <c r="BQ9" s="226">
        <v>3</v>
      </c>
      <c r="BR9" s="227"/>
      <c r="BS9" s="992" t="s">
        <v>563</v>
      </c>
      <c r="BT9" s="993"/>
      <c r="BU9" s="993"/>
      <c r="BV9" s="993"/>
      <c r="BW9" s="993"/>
      <c r="BX9" s="993"/>
      <c r="BY9" s="993"/>
      <c r="BZ9" s="993"/>
      <c r="CA9" s="993"/>
      <c r="CB9" s="993"/>
      <c r="CC9" s="993"/>
      <c r="CD9" s="993"/>
      <c r="CE9" s="993"/>
      <c r="CF9" s="993"/>
      <c r="CG9" s="1014"/>
      <c r="CH9" s="989">
        <v>-1</v>
      </c>
      <c r="CI9" s="990"/>
      <c r="CJ9" s="990"/>
      <c r="CK9" s="990"/>
      <c r="CL9" s="991"/>
      <c r="CM9" s="989">
        <v>209</v>
      </c>
      <c r="CN9" s="990"/>
      <c r="CO9" s="990"/>
      <c r="CP9" s="990"/>
      <c r="CQ9" s="991"/>
      <c r="CR9" s="989">
        <v>10</v>
      </c>
      <c r="CS9" s="990"/>
      <c r="CT9" s="990"/>
      <c r="CU9" s="990"/>
      <c r="CV9" s="991"/>
      <c r="CW9" s="989">
        <v>59</v>
      </c>
      <c r="CX9" s="990"/>
      <c r="CY9" s="990"/>
      <c r="CZ9" s="990"/>
      <c r="DA9" s="991"/>
      <c r="DB9" s="989" t="s">
        <v>560</v>
      </c>
      <c r="DC9" s="990"/>
      <c r="DD9" s="990"/>
      <c r="DE9" s="990"/>
      <c r="DF9" s="991"/>
      <c r="DG9" s="989" t="s">
        <v>560</v>
      </c>
      <c r="DH9" s="990"/>
      <c r="DI9" s="990"/>
      <c r="DJ9" s="990"/>
      <c r="DK9" s="991"/>
      <c r="DL9" s="989" t="s">
        <v>560</v>
      </c>
      <c r="DM9" s="990"/>
      <c r="DN9" s="990"/>
      <c r="DO9" s="990"/>
      <c r="DP9" s="991"/>
      <c r="DQ9" s="989" t="s">
        <v>560</v>
      </c>
      <c r="DR9" s="990"/>
      <c r="DS9" s="990"/>
      <c r="DT9" s="990"/>
      <c r="DU9" s="991"/>
      <c r="DV9" s="992"/>
      <c r="DW9" s="993"/>
      <c r="DX9" s="993"/>
      <c r="DY9" s="993"/>
      <c r="DZ9" s="994"/>
      <c r="EA9" s="222"/>
    </row>
    <row r="10" spans="1:131" s="223" customFormat="1" ht="26.3" customHeight="1" x14ac:dyDescent="0.2">
      <c r="A10" s="226">
        <v>4</v>
      </c>
      <c r="B10" s="1030" t="s">
        <v>377</v>
      </c>
      <c r="C10" s="1031"/>
      <c r="D10" s="1031"/>
      <c r="E10" s="1031"/>
      <c r="F10" s="1031"/>
      <c r="G10" s="1031"/>
      <c r="H10" s="1031"/>
      <c r="I10" s="1031"/>
      <c r="J10" s="1031"/>
      <c r="K10" s="1031"/>
      <c r="L10" s="1031"/>
      <c r="M10" s="1031"/>
      <c r="N10" s="1031"/>
      <c r="O10" s="1031"/>
      <c r="P10" s="1032"/>
      <c r="Q10" s="1038">
        <v>119</v>
      </c>
      <c r="R10" s="1039"/>
      <c r="S10" s="1039"/>
      <c r="T10" s="1039"/>
      <c r="U10" s="1039"/>
      <c r="V10" s="1039">
        <v>119</v>
      </c>
      <c r="W10" s="1039"/>
      <c r="X10" s="1039"/>
      <c r="Y10" s="1039"/>
      <c r="Z10" s="1039"/>
      <c r="AA10" s="1039">
        <v>0</v>
      </c>
      <c r="AB10" s="1039"/>
      <c r="AC10" s="1039"/>
      <c r="AD10" s="1039"/>
      <c r="AE10" s="1040"/>
      <c r="AF10" s="1035" t="s">
        <v>122</v>
      </c>
      <c r="AG10" s="1036"/>
      <c r="AH10" s="1036"/>
      <c r="AI10" s="1036"/>
      <c r="AJ10" s="1037"/>
      <c r="AK10" s="1081">
        <v>22</v>
      </c>
      <c r="AL10" s="1082"/>
      <c r="AM10" s="1082"/>
      <c r="AN10" s="1082"/>
      <c r="AO10" s="1082"/>
      <c r="AP10" s="1082" t="s">
        <v>560</v>
      </c>
      <c r="AQ10" s="1082"/>
      <c r="AR10" s="1082"/>
      <c r="AS10" s="1082"/>
      <c r="AT10" s="1082"/>
      <c r="AU10" s="1083"/>
      <c r="AV10" s="1083"/>
      <c r="AW10" s="1083"/>
      <c r="AX10" s="1083"/>
      <c r="AY10" s="1084"/>
      <c r="AZ10" s="220"/>
      <c r="BA10" s="220"/>
      <c r="BB10" s="220"/>
      <c r="BC10" s="220"/>
      <c r="BD10" s="220"/>
      <c r="BE10" s="221"/>
      <c r="BF10" s="221"/>
      <c r="BG10" s="221"/>
      <c r="BH10" s="221"/>
      <c r="BI10" s="221"/>
      <c r="BJ10" s="221"/>
      <c r="BK10" s="221"/>
      <c r="BL10" s="221"/>
      <c r="BM10" s="221"/>
      <c r="BN10" s="221"/>
      <c r="BO10" s="221"/>
      <c r="BP10" s="221"/>
      <c r="BQ10" s="226">
        <v>4</v>
      </c>
      <c r="BR10" s="227"/>
      <c r="BS10" s="992" t="s">
        <v>564</v>
      </c>
      <c r="BT10" s="993"/>
      <c r="BU10" s="993"/>
      <c r="BV10" s="993"/>
      <c r="BW10" s="993"/>
      <c r="BX10" s="993"/>
      <c r="BY10" s="993"/>
      <c r="BZ10" s="993"/>
      <c r="CA10" s="993"/>
      <c r="CB10" s="993"/>
      <c r="CC10" s="993"/>
      <c r="CD10" s="993"/>
      <c r="CE10" s="993"/>
      <c r="CF10" s="993"/>
      <c r="CG10" s="1014"/>
      <c r="CH10" s="989">
        <v>5</v>
      </c>
      <c r="CI10" s="990"/>
      <c r="CJ10" s="990"/>
      <c r="CK10" s="990"/>
      <c r="CL10" s="991"/>
      <c r="CM10" s="989">
        <v>471</v>
      </c>
      <c r="CN10" s="990"/>
      <c r="CO10" s="990"/>
      <c r="CP10" s="990"/>
      <c r="CQ10" s="991"/>
      <c r="CR10" s="989">
        <v>55</v>
      </c>
      <c r="CS10" s="990"/>
      <c r="CT10" s="990"/>
      <c r="CU10" s="990"/>
      <c r="CV10" s="991"/>
      <c r="CW10" s="989">
        <v>105</v>
      </c>
      <c r="CX10" s="990"/>
      <c r="CY10" s="990"/>
      <c r="CZ10" s="990"/>
      <c r="DA10" s="991"/>
      <c r="DB10" s="989" t="s">
        <v>560</v>
      </c>
      <c r="DC10" s="990"/>
      <c r="DD10" s="990"/>
      <c r="DE10" s="990"/>
      <c r="DF10" s="991"/>
      <c r="DG10" s="989" t="s">
        <v>560</v>
      </c>
      <c r="DH10" s="990"/>
      <c r="DI10" s="990"/>
      <c r="DJ10" s="990"/>
      <c r="DK10" s="991"/>
      <c r="DL10" s="989" t="s">
        <v>560</v>
      </c>
      <c r="DM10" s="990"/>
      <c r="DN10" s="990"/>
      <c r="DO10" s="990"/>
      <c r="DP10" s="991"/>
      <c r="DQ10" s="989" t="s">
        <v>560</v>
      </c>
      <c r="DR10" s="990"/>
      <c r="DS10" s="990"/>
      <c r="DT10" s="990"/>
      <c r="DU10" s="991"/>
      <c r="DV10" s="992"/>
      <c r="DW10" s="993"/>
      <c r="DX10" s="993"/>
      <c r="DY10" s="993"/>
      <c r="DZ10" s="994"/>
      <c r="EA10" s="222"/>
    </row>
    <row r="11" spans="1:131" s="223" customFormat="1" ht="26.3" customHeight="1" x14ac:dyDescent="0.2">
      <c r="A11" s="226">
        <v>5</v>
      </c>
      <c r="B11" s="1030" t="s">
        <v>378</v>
      </c>
      <c r="C11" s="1031"/>
      <c r="D11" s="1031"/>
      <c r="E11" s="1031"/>
      <c r="F11" s="1031"/>
      <c r="G11" s="1031"/>
      <c r="H11" s="1031"/>
      <c r="I11" s="1031"/>
      <c r="J11" s="1031"/>
      <c r="K11" s="1031"/>
      <c r="L11" s="1031"/>
      <c r="M11" s="1031"/>
      <c r="N11" s="1031"/>
      <c r="O11" s="1031"/>
      <c r="P11" s="1032"/>
      <c r="Q11" s="1038">
        <v>58</v>
      </c>
      <c r="R11" s="1039"/>
      <c r="S11" s="1039"/>
      <c r="T11" s="1039"/>
      <c r="U11" s="1039"/>
      <c r="V11" s="1039">
        <v>58</v>
      </c>
      <c r="W11" s="1039"/>
      <c r="X11" s="1039"/>
      <c r="Y11" s="1039"/>
      <c r="Z11" s="1039"/>
      <c r="AA11" s="1039">
        <v>0</v>
      </c>
      <c r="AB11" s="1039"/>
      <c r="AC11" s="1039"/>
      <c r="AD11" s="1039"/>
      <c r="AE11" s="1040"/>
      <c r="AF11" s="1035" t="s">
        <v>122</v>
      </c>
      <c r="AG11" s="1036"/>
      <c r="AH11" s="1036"/>
      <c r="AI11" s="1036"/>
      <c r="AJ11" s="1037"/>
      <c r="AK11" s="1081">
        <v>58</v>
      </c>
      <c r="AL11" s="1082"/>
      <c r="AM11" s="1082"/>
      <c r="AN11" s="1082"/>
      <c r="AO11" s="1082"/>
      <c r="AP11" s="1082" t="s">
        <v>560</v>
      </c>
      <c r="AQ11" s="1082"/>
      <c r="AR11" s="1082"/>
      <c r="AS11" s="1082"/>
      <c r="AT11" s="1082"/>
      <c r="AU11" s="1083"/>
      <c r="AV11" s="1083"/>
      <c r="AW11" s="1083"/>
      <c r="AX11" s="1083"/>
      <c r="AY11" s="1084"/>
      <c r="AZ11" s="220"/>
      <c r="BA11" s="220"/>
      <c r="BB11" s="220"/>
      <c r="BC11" s="220"/>
      <c r="BD11" s="220"/>
      <c r="BE11" s="221"/>
      <c r="BF11" s="221"/>
      <c r="BG11" s="221"/>
      <c r="BH11" s="221"/>
      <c r="BI11" s="221"/>
      <c r="BJ11" s="221"/>
      <c r="BK11" s="221"/>
      <c r="BL11" s="221"/>
      <c r="BM11" s="221"/>
      <c r="BN11" s="221"/>
      <c r="BO11" s="221"/>
      <c r="BP11" s="221"/>
      <c r="BQ11" s="226">
        <v>5</v>
      </c>
      <c r="BR11" s="227"/>
      <c r="BS11" s="992" t="s">
        <v>565</v>
      </c>
      <c r="BT11" s="993"/>
      <c r="BU11" s="993"/>
      <c r="BV11" s="993"/>
      <c r="BW11" s="993"/>
      <c r="BX11" s="993"/>
      <c r="BY11" s="993"/>
      <c r="BZ11" s="993"/>
      <c r="CA11" s="993"/>
      <c r="CB11" s="993"/>
      <c r="CC11" s="993"/>
      <c r="CD11" s="993"/>
      <c r="CE11" s="993"/>
      <c r="CF11" s="993"/>
      <c r="CG11" s="1014"/>
      <c r="CH11" s="989">
        <v>0</v>
      </c>
      <c r="CI11" s="990"/>
      <c r="CJ11" s="990"/>
      <c r="CK11" s="990"/>
      <c r="CL11" s="991"/>
      <c r="CM11" s="989">
        <v>81</v>
      </c>
      <c r="CN11" s="990"/>
      <c r="CO11" s="990"/>
      <c r="CP11" s="990"/>
      <c r="CQ11" s="991"/>
      <c r="CR11" s="989">
        <v>30</v>
      </c>
      <c r="CS11" s="990"/>
      <c r="CT11" s="990"/>
      <c r="CU11" s="990"/>
      <c r="CV11" s="991"/>
      <c r="CW11" s="989">
        <v>20</v>
      </c>
      <c r="CX11" s="990"/>
      <c r="CY11" s="990"/>
      <c r="CZ11" s="990"/>
      <c r="DA11" s="991"/>
      <c r="DB11" s="989" t="s">
        <v>560</v>
      </c>
      <c r="DC11" s="990"/>
      <c r="DD11" s="990"/>
      <c r="DE11" s="990"/>
      <c r="DF11" s="991"/>
      <c r="DG11" s="989" t="s">
        <v>560</v>
      </c>
      <c r="DH11" s="990"/>
      <c r="DI11" s="990"/>
      <c r="DJ11" s="990"/>
      <c r="DK11" s="991"/>
      <c r="DL11" s="989" t="s">
        <v>560</v>
      </c>
      <c r="DM11" s="990"/>
      <c r="DN11" s="990"/>
      <c r="DO11" s="990"/>
      <c r="DP11" s="991"/>
      <c r="DQ11" s="989" t="s">
        <v>560</v>
      </c>
      <c r="DR11" s="990"/>
      <c r="DS11" s="990"/>
      <c r="DT11" s="990"/>
      <c r="DU11" s="991"/>
      <c r="DV11" s="992"/>
      <c r="DW11" s="993"/>
      <c r="DX11" s="993"/>
      <c r="DY11" s="993"/>
      <c r="DZ11" s="994"/>
      <c r="EA11" s="222"/>
    </row>
    <row r="12" spans="1:131" s="223" customFormat="1" ht="26.3" customHeight="1" x14ac:dyDescent="0.2">
      <c r="A12" s="226">
        <v>6</v>
      </c>
      <c r="B12" s="1030" t="s">
        <v>379</v>
      </c>
      <c r="C12" s="1031"/>
      <c r="D12" s="1031"/>
      <c r="E12" s="1031"/>
      <c r="F12" s="1031"/>
      <c r="G12" s="1031"/>
      <c r="H12" s="1031"/>
      <c r="I12" s="1031"/>
      <c r="J12" s="1031"/>
      <c r="K12" s="1031"/>
      <c r="L12" s="1031"/>
      <c r="M12" s="1031"/>
      <c r="N12" s="1031"/>
      <c r="O12" s="1031"/>
      <c r="P12" s="1032"/>
      <c r="Q12" s="1038">
        <v>47</v>
      </c>
      <c r="R12" s="1039"/>
      <c r="S12" s="1039"/>
      <c r="T12" s="1039"/>
      <c r="U12" s="1039"/>
      <c r="V12" s="1039">
        <v>26</v>
      </c>
      <c r="W12" s="1039"/>
      <c r="X12" s="1039"/>
      <c r="Y12" s="1039"/>
      <c r="Z12" s="1039"/>
      <c r="AA12" s="1039">
        <v>21</v>
      </c>
      <c r="AB12" s="1039"/>
      <c r="AC12" s="1039"/>
      <c r="AD12" s="1039"/>
      <c r="AE12" s="1040"/>
      <c r="AF12" s="1035">
        <v>21</v>
      </c>
      <c r="AG12" s="1036"/>
      <c r="AH12" s="1036"/>
      <c r="AI12" s="1036"/>
      <c r="AJ12" s="1037"/>
      <c r="AK12" s="1081" t="s">
        <v>560</v>
      </c>
      <c r="AL12" s="1082"/>
      <c r="AM12" s="1082"/>
      <c r="AN12" s="1082"/>
      <c r="AO12" s="1082"/>
      <c r="AP12" s="1082" t="s">
        <v>560</v>
      </c>
      <c r="AQ12" s="1082"/>
      <c r="AR12" s="1082"/>
      <c r="AS12" s="1082"/>
      <c r="AT12" s="1082"/>
      <c r="AU12" s="1083"/>
      <c r="AV12" s="1083"/>
      <c r="AW12" s="1083"/>
      <c r="AX12" s="1083"/>
      <c r="AY12" s="1084"/>
      <c r="AZ12" s="220"/>
      <c r="BA12" s="220"/>
      <c r="BB12" s="220"/>
      <c r="BC12" s="220"/>
      <c r="BD12" s="220"/>
      <c r="BE12" s="221"/>
      <c r="BF12" s="221"/>
      <c r="BG12" s="221"/>
      <c r="BH12" s="221"/>
      <c r="BI12" s="221"/>
      <c r="BJ12" s="221"/>
      <c r="BK12" s="221"/>
      <c r="BL12" s="221"/>
      <c r="BM12" s="221"/>
      <c r="BN12" s="221"/>
      <c r="BO12" s="221"/>
      <c r="BP12" s="221"/>
      <c r="BQ12" s="226">
        <v>6</v>
      </c>
      <c r="BR12" s="227"/>
      <c r="BS12" s="992" t="s">
        <v>566</v>
      </c>
      <c r="BT12" s="993"/>
      <c r="BU12" s="993"/>
      <c r="BV12" s="993"/>
      <c r="BW12" s="993"/>
      <c r="BX12" s="993"/>
      <c r="BY12" s="993"/>
      <c r="BZ12" s="993"/>
      <c r="CA12" s="993"/>
      <c r="CB12" s="993"/>
      <c r="CC12" s="993"/>
      <c r="CD12" s="993"/>
      <c r="CE12" s="993"/>
      <c r="CF12" s="993"/>
      <c r="CG12" s="1014"/>
      <c r="CH12" s="989">
        <v>20</v>
      </c>
      <c r="CI12" s="990"/>
      <c r="CJ12" s="990"/>
      <c r="CK12" s="990"/>
      <c r="CL12" s="991"/>
      <c r="CM12" s="989">
        <v>208</v>
      </c>
      <c r="CN12" s="990"/>
      <c r="CO12" s="990"/>
      <c r="CP12" s="990"/>
      <c r="CQ12" s="991"/>
      <c r="CR12" s="989">
        <v>30</v>
      </c>
      <c r="CS12" s="990"/>
      <c r="CT12" s="990"/>
      <c r="CU12" s="990"/>
      <c r="CV12" s="991"/>
      <c r="CW12" s="989">
        <v>95</v>
      </c>
      <c r="CX12" s="990"/>
      <c r="CY12" s="990"/>
      <c r="CZ12" s="990"/>
      <c r="DA12" s="991"/>
      <c r="DB12" s="989" t="s">
        <v>560</v>
      </c>
      <c r="DC12" s="990"/>
      <c r="DD12" s="990"/>
      <c r="DE12" s="990"/>
      <c r="DF12" s="991"/>
      <c r="DG12" s="989" t="s">
        <v>560</v>
      </c>
      <c r="DH12" s="990"/>
      <c r="DI12" s="990"/>
      <c r="DJ12" s="990"/>
      <c r="DK12" s="991"/>
      <c r="DL12" s="989" t="s">
        <v>560</v>
      </c>
      <c r="DM12" s="990"/>
      <c r="DN12" s="990"/>
      <c r="DO12" s="990"/>
      <c r="DP12" s="991"/>
      <c r="DQ12" s="989" t="s">
        <v>560</v>
      </c>
      <c r="DR12" s="990"/>
      <c r="DS12" s="990"/>
      <c r="DT12" s="990"/>
      <c r="DU12" s="991"/>
      <c r="DV12" s="992"/>
      <c r="DW12" s="993"/>
      <c r="DX12" s="993"/>
      <c r="DY12" s="993"/>
      <c r="DZ12" s="994"/>
      <c r="EA12" s="222"/>
    </row>
    <row r="13" spans="1:131" s="223" customFormat="1" ht="26.3" customHeight="1" x14ac:dyDescent="0.2">
      <c r="A13" s="226">
        <v>7</v>
      </c>
      <c r="B13" s="1030" t="s">
        <v>380</v>
      </c>
      <c r="C13" s="1031"/>
      <c r="D13" s="1031"/>
      <c r="E13" s="1031"/>
      <c r="F13" s="1031"/>
      <c r="G13" s="1031"/>
      <c r="H13" s="1031"/>
      <c r="I13" s="1031"/>
      <c r="J13" s="1031"/>
      <c r="K13" s="1031"/>
      <c r="L13" s="1031"/>
      <c r="M13" s="1031"/>
      <c r="N13" s="1031"/>
      <c r="O13" s="1031"/>
      <c r="P13" s="1032"/>
      <c r="Q13" s="1038">
        <v>106</v>
      </c>
      <c r="R13" s="1039"/>
      <c r="S13" s="1039"/>
      <c r="T13" s="1039"/>
      <c r="U13" s="1039"/>
      <c r="V13" s="1039">
        <v>106</v>
      </c>
      <c r="W13" s="1039"/>
      <c r="X13" s="1039"/>
      <c r="Y13" s="1039"/>
      <c r="Z13" s="1039"/>
      <c r="AA13" s="1039">
        <v>0</v>
      </c>
      <c r="AB13" s="1039"/>
      <c r="AC13" s="1039"/>
      <c r="AD13" s="1039"/>
      <c r="AE13" s="1040"/>
      <c r="AF13" s="1035" t="s">
        <v>122</v>
      </c>
      <c r="AG13" s="1036"/>
      <c r="AH13" s="1036"/>
      <c r="AI13" s="1036"/>
      <c r="AJ13" s="1037"/>
      <c r="AK13" s="1081">
        <v>12</v>
      </c>
      <c r="AL13" s="1082"/>
      <c r="AM13" s="1082"/>
      <c r="AN13" s="1082"/>
      <c r="AO13" s="1082"/>
      <c r="AP13" s="1082">
        <v>140</v>
      </c>
      <c r="AQ13" s="1082"/>
      <c r="AR13" s="1082"/>
      <c r="AS13" s="1082"/>
      <c r="AT13" s="1082"/>
      <c r="AU13" s="1083"/>
      <c r="AV13" s="1083"/>
      <c r="AW13" s="1083"/>
      <c r="AX13" s="1083"/>
      <c r="AY13" s="1084"/>
      <c r="AZ13" s="220"/>
      <c r="BA13" s="220"/>
      <c r="BB13" s="220"/>
      <c r="BC13" s="220"/>
      <c r="BD13" s="220"/>
      <c r="BE13" s="221"/>
      <c r="BF13" s="221"/>
      <c r="BG13" s="221"/>
      <c r="BH13" s="221"/>
      <c r="BI13" s="221"/>
      <c r="BJ13" s="221"/>
      <c r="BK13" s="221"/>
      <c r="BL13" s="221"/>
      <c r="BM13" s="221"/>
      <c r="BN13" s="221"/>
      <c r="BO13" s="221"/>
      <c r="BP13" s="221"/>
      <c r="BQ13" s="226">
        <v>7</v>
      </c>
      <c r="BR13" s="227"/>
      <c r="BS13" s="992" t="s">
        <v>567</v>
      </c>
      <c r="BT13" s="993"/>
      <c r="BU13" s="993"/>
      <c r="BV13" s="993"/>
      <c r="BW13" s="993"/>
      <c r="BX13" s="993"/>
      <c r="BY13" s="993"/>
      <c r="BZ13" s="993"/>
      <c r="CA13" s="993"/>
      <c r="CB13" s="993"/>
      <c r="CC13" s="993"/>
      <c r="CD13" s="993"/>
      <c r="CE13" s="993"/>
      <c r="CF13" s="993"/>
      <c r="CG13" s="1014"/>
      <c r="CH13" s="989">
        <v>17</v>
      </c>
      <c r="CI13" s="990"/>
      <c r="CJ13" s="990"/>
      <c r="CK13" s="990"/>
      <c r="CL13" s="991"/>
      <c r="CM13" s="989">
        <v>220</v>
      </c>
      <c r="CN13" s="990"/>
      <c r="CO13" s="990"/>
      <c r="CP13" s="990"/>
      <c r="CQ13" s="991"/>
      <c r="CR13" s="989">
        <v>30</v>
      </c>
      <c r="CS13" s="990"/>
      <c r="CT13" s="990"/>
      <c r="CU13" s="990"/>
      <c r="CV13" s="991"/>
      <c r="CW13" s="989">
        <v>118</v>
      </c>
      <c r="CX13" s="990"/>
      <c r="CY13" s="990"/>
      <c r="CZ13" s="990"/>
      <c r="DA13" s="991"/>
      <c r="DB13" s="989" t="s">
        <v>560</v>
      </c>
      <c r="DC13" s="990"/>
      <c r="DD13" s="990"/>
      <c r="DE13" s="990"/>
      <c r="DF13" s="991"/>
      <c r="DG13" s="989" t="s">
        <v>560</v>
      </c>
      <c r="DH13" s="990"/>
      <c r="DI13" s="990"/>
      <c r="DJ13" s="990"/>
      <c r="DK13" s="991"/>
      <c r="DL13" s="989" t="s">
        <v>560</v>
      </c>
      <c r="DM13" s="990"/>
      <c r="DN13" s="990"/>
      <c r="DO13" s="990"/>
      <c r="DP13" s="991"/>
      <c r="DQ13" s="989" t="s">
        <v>560</v>
      </c>
      <c r="DR13" s="990"/>
      <c r="DS13" s="990"/>
      <c r="DT13" s="990"/>
      <c r="DU13" s="991"/>
      <c r="DV13" s="992"/>
      <c r="DW13" s="993"/>
      <c r="DX13" s="993"/>
      <c r="DY13" s="993"/>
      <c r="DZ13" s="994"/>
      <c r="EA13" s="222"/>
    </row>
    <row r="14" spans="1:131" s="223" customFormat="1" ht="26.3"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1"/>
      <c r="AL14" s="1082"/>
      <c r="AM14" s="1082"/>
      <c r="AN14" s="1082"/>
      <c r="AO14" s="1082"/>
      <c r="AP14" s="1082"/>
      <c r="AQ14" s="1082"/>
      <c r="AR14" s="1082"/>
      <c r="AS14" s="1082"/>
      <c r="AT14" s="1082"/>
      <c r="AU14" s="1083"/>
      <c r="AV14" s="1083"/>
      <c r="AW14" s="1083"/>
      <c r="AX14" s="1083"/>
      <c r="AY14" s="1084"/>
      <c r="AZ14" s="220"/>
      <c r="BA14" s="220"/>
      <c r="BB14" s="220"/>
      <c r="BC14" s="220"/>
      <c r="BD14" s="220"/>
      <c r="BE14" s="221"/>
      <c r="BF14" s="221"/>
      <c r="BG14" s="221"/>
      <c r="BH14" s="221"/>
      <c r="BI14" s="221"/>
      <c r="BJ14" s="221"/>
      <c r="BK14" s="221"/>
      <c r="BL14" s="221"/>
      <c r="BM14" s="221"/>
      <c r="BN14" s="221"/>
      <c r="BO14" s="221"/>
      <c r="BP14" s="221"/>
      <c r="BQ14" s="226">
        <v>8</v>
      </c>
      <c r="BR14" s="227"/>
      <c r="BS14" s="992" t="s">
        <v>568</v>
      </c>
      <c r="BT14" s="993"/>
      <c r="BU14" s="993"/>
      <c r="BV14" s="993"/>
      <c r="BW14" s="993"/>
      <c r="BX14" s="993"/>
      <c r="BY14" s="993"/>
      <c r="BZ14" s="993"/>
      <c r="CA14" s="993"/>
      <c r="CB14" s="993"/>
      <c r="CC14" s="993"/>
      <c r="CD14" s="993"/>
      <c r="CE14" s="993"/>
      <c r="CF14" s="993"/>
      <c r="CG14" s="1014"/>
      <c r="CH14" s="989">
        <v>-3</v>
      </c>
      <c r="CI14" s="990"/>
      <c r="CJ14" s="990"/>
      <c r="CK14" s="990"/>
      <c r="CL14" s="991"/>
      <c r="CM14" s="989">
        <v>68</v>
      </c>
      <c r="CN14" s="990"/>
      <c r="CO14" s="990"/>
      <c r="CP14" s="990"/>
      <c r="CQ14" s="991"/>
      <c r="CR14" s="989">
        <v>30</v>
      </c>
      <c r="CS14" s="990"/>
      <c r="CT14" s="990"/>
      <c r="CU14" s="990"/>
      <c r="CV14" s="991"/>
      <c r="CW14" s="989">
        <v>293</v>
      </c>
      <c r="CX14" s="990"/>
      <c r="CY14" s="990"/>
      <c r="CZ14" s="990"/>
      <c r="DA14" s="991"/>
      <c r="DB14" s="989" t="s">
        <v>560</v>
      </c>
      <c r="DC14" s="990"/>
      <c r="DD14" s="990"/>
      <c r="DE14" s="990"/>
      <c r="DF14" s="991"/>
      <c r="DG14" s="989" t="s">
        <v>560</v>
      </c>
      <c r="DH14" s="990"/>
      <c r="DI14" s="990"/>
      <c r="DJ14" s="990"/>
      <c r="DK14" s="991"/>
      <c r="DL14" s="989" t="s">
        <v>560</v>
      </c>
      <c r="DM14" s="990"/>
      <c r="DN14" s="990"/>
      <c r="DO14" s="990"/>
      <c r="DP14" s="991"/>
      <c r="DQ14" s="989" t="s">
        <v>560</v>
      </c>
      <c r="DR14" s="990"/>
      <c r="DS14" s="990"/>
      <c r="DT14" s="990"/>
      <c r="DU14" s="991"/>
      <c r="DV14" s="992"/>
      <c r="DW14" s="993"/>
      <c r="DX14" s="993"/>
      <c r="DY14" s="993"/>
      <c r="DZ14" s="994"/>
      <c r="EA14" s="222"/>
    </row>
    <row r="15" spans="1:131" s="223" customFormat="1" ht="26.3"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1"/>
      <c r="AL15" s="1082"/>
      <c r="AM15" s="1082"/>
      <c r="AN15" s="1082"/>
      <c r="AO15" s="1082"/>
      <c r="AP15" s="1082"/>
      <c r="AQ15" s="1082"/>
      <c r="AR15" s="1082"/>
      <c r="AS15" s="1082"/>
      <c r="AT15" s="1082"/>
      <c r="AU15" s="1083"/>
      <c r="AV15" s="1083"/>
      <c r="AW15" s="1083"/>
      <c r="AX15" s="1083"/>
      <c r="AY15" s="1084"/>
      <c r="AZ15" s="220"/>
      <c r="BA15" s="220"/>
      <c r="BB15" s="220"/>
      <c r="BC15" s="220"/>
      <c r="BD15" s="220"/>
      <c r="BE15" s="221"/>
      <c r="BF15" s="221"/>
      <c r="BG15" s="221"/>
      <c r="BH15" s="221"/>
      <c r="BI15" s="221"/>
      <c r="BJ15" s="221"/>
      <c r="BK15" s="221"/>
      <c r="BL15" s="221"/>
      <c r="BM15" s="221"/>
      <c r="BN15" s="221"/>
      <c r="BO15" s="221"/>
      <c r="BP15" s="221"/>
      <c r="BQ15" s="226">
        <v>9</v>
      </c>
      <c r="BR15" s="227"/>
      <c r="BS15" s="992" t="s">
        <v>569</v>
      </c>
      <c r="BT15" s="993"/>
      <c r="BU15" s="993"/>
      <c r="BV15" s="993"/>
      <c r="BW15" s="993"/>
      <c r="BX15" s="993"/>
      <c r="BY15" s="993"/>
      <c r="BZ15" s="993"/>
      <c r="CA15" s="993"/>
      <c r="CB15" s="993"/>
      <c r="CC15" s="993"/>
      <c r="CD15" s="993"/>
      <c r="CE15" s="993"/>
      <c r="CF15" s="993"/>
      <c r="CG15" s="1014"/>
      <c r="CH15" s="989">
        <v>10</v>
      </c>
      <c r="CI15" s="990"/>
      <c r="CJ15" s="990"/>
      <c r="CK15" s="990"/>
      <c r="CL15" s="991"/>
      <c r="CM15" s="989">
        <v>479</v>
      </c>
      <c r="CN15" s="990"/>
      <c r="CO15" s="990"/>
      <c r="CP15" s="990"/>
      <c r="CQ15" s="991"/>
      <c r="CR15" s="989">
        <v>208</v>
      </c>
      <c r="CS15" s="990"/>
      <c r="CT15" s="990"/>
      <c r="CU15" s="990"/>
      <c r="CV15" s="991"/>
      <c r="CW15" s="989">
        <v>407</v>
      </c>
      <c r="CX15" s="990"/>
      <c r="CY15" s="990"/>
      <c r="CZ15" s="990"/>
      <c r="DA15" s="991"/>
      <c r="DB15" s="989" t="s">
        <v>560</v>
      </c>
      <c r="DC15" s="990"/>
      <c r="DD15" s="990"/>
      <c r="DE15" s="990"/>
      <c r="DF15" s="991"/>
      <c r="DG15" s="989" t="s">
        <v>560</v>
      </c>
      <c r="DH15" s="990"/>
      <c r="DI15" s="990"/>
      <c r="DJ15" s="990"/>
      <c r="DK15" s="991"/>
      <c r="DL15" s="989" t="s">
        <v>560</v>
      </c>
      <c r="DM15" s="990"/>
      <c r="DN15" s="990"/>
      <c r="DO15" s="990"/>
      <c r="DP15" s="991"/>
      <c r="DQ15" s="989" t="s">
        <v>560</v>
      </c>
      <c r="DR15" s="990"/>
      <c r="DS15" s="990"/>
      <c r="DT15" s="990"/>
      <c r="DU15" s="991"/>
      <c r="DV15" s="992"/>
      <c r="DW15" s="993"/>
      <c r="DX15" s="993"/>
      <c r="DY15" s="993"/>
      <c r="DZ15" s="994"/>
      <c r="EA15" s="222"/>
    </row>
    <row r="16" spans="1:131" s="223" customFormat="1" ht="26.3"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1"/>
      <c r="AL16" s="1082"/>
      <c r="AM16" s="1082"/>
      <c r="AN16" s="1082"/>
      <c r="AO16" s="1082"/>
      <c r="AP16" s="1082"/>
      <c r="AQ16" s="1082"/>
      <c r="AR16" s="1082"/>
      <c r="AS16" s="1082"/>
      <c r="AT16" s="1082"/>
      <c r="AU16" s="1083"/>
      <c r="AV16" s="1083"/>
      <c r="AW16" s="1083"/>
      <c r="AX16" s="1083"/>
      <c r="AY16" s="1084"/>
      <c r="AZ16" s="220"/>
      <c r="BA16" s="220"/>
      <c r="BB16" s="220"/>
      <c r="BC16" s="220"/>
      <c r="BD16" s="220"/>
      <c r="BE16" s="221"/>
      <c r="BF16" s="221"/>
      <c r="BG16" s="221"/>
      <c r="BH16" s="221"/>
      <c r="BI16" s="221"/>
      <c r="BJ16" s="221"/>
      <c r="BK16" s="221"/>
      <c r="BL16" s="221"/>
      <c r="BM16" s="221"/>
      <c r="BN16" s="221"/>
      <c r="BO16" s="221"/>
      <c r="BP16" s="221"/>
      <c r="BQ16" s="226">
        <v>10</v>
      </c>
      <c r="BR16" s="227"/>
      <c r="BS16" s="992" t="s">
        <v>570</v>
      </c>
      <c r="BT16" s="993"/>
      <c r="BU16" s="993"/>
      <c r="BV16" s="993"/>
      <c r="BW16" s="993"/>
      <c r="BX16" s="993"/>
      <c r="BY16" s="993"/>
      <c r="BZ16" s="993"/>
      <c r="CA16" s="993"/>
      <c r="CB16" s="993"/>
      <c r="CC16" s="993"/>
      <c r="CD16" s="993"/>
      <c r="CE16" s="993"/>
      <c r="CF16" s="993"/>
      <c r="CG16" s="1014"/>
      <c r="CH16" s="989">
        <v>-1</v>
      </c>
      <c r="CI16" s="990"/>
      <c r="CJ16" s="990"/>
      <c r="CK16" s="990"/>
      <c r="CL16" s="991"/>
      <c r="CM16" s="989">
        <v>28</v>
      </c>
      <c r="CN16" s="990"/>
      <c r="CO16" s="990"/>
      <c r="CP16" s="990"/>
      <c r="CQ16" s="991"/>
      <c r="CR16" s="989">
        <v>10</v>
      </c>
      <c r="CS16" s="990"/>
      <c r="CT16" s="990"/>
      <c r="CU16" s="990"/>
      <c r="CV16" s="991"/>
      <c r="CW16" s="989">
        <v>169</v>
      </c>
      <c r="CX16" s="990"/>
      <c r="CY16" s="990"/>
      <c r="CZ16" s="990"/>
      <c r="DA16" s="991"/>
      <c r="DB16" s="989" t="s">
        <v>560</v>
      </c>
      <c r="DC16" s="990"/>
      <c r="DD16" s="990"/>
      <c r="DE16" s="990"/>
      <c r="DF16" s="991"/>
      <c r="DG16" s="989" t="s">
        <v>560</v>
      </c>
      <c r="DH16" s="990"/>
      <c r="DI16" s="990"/>
      <c r="DJ16" s="990"/>
      <c r="DK16" s="991"/>
      <c r="DL16" s="989" t="s">
        <v>560</v>
      </c>
      <c r="DM16" s="990"/>
      <c r="DN16" s="990"/>
      <c r="DO16" s="990"/>
      <c r="DP16" s="991"/>
      <c r="DQ16" s="989" t="s">
        <v>560</v>
      </c>
      <c r="DR16" s="990"/>
      <c r="DS16" s="990"/>
      <c r="DT16" s="990"/>
      <c r="DU16" s="991"/>
      <c r="DV16" s="992"/>
      <c r="DW16" s="993"/>
      <c r="DX16" s="993"/>
      <c r="DY16" s="993"/>
      <c r="DZ16" s="994"/>
      <c r="EA16" s="222"/>
    </row>
    <row r="17" spans="1:131" s="223" customFormat="1" ht="26.3"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1"/>
      <c r="AL17" s="1082"/>
      <c r="AM17" s="1082"/>
      <c r="AN17" s="1082"/>
      <c r="AO17" s="1082"/>
      <c r="AP17" s="1082"/>
      <c r="AQ17" s="1082"/>
      <c r="AR17" s="1082"/>
      <c r="AS17" s="1082"/>
      <c r="AT17" s="1082"/>
      <c r="AU17" s="1083"/>
      <c r="AV17" s="1083"/>
      <c r="AW17" s="1083"/>
      <c r="AX17" s="1083"/>
      <c r="AY17" s="1084"/>
      <c r="AZ17" s="220"/>
      <c r="BA17" s="220"/>
      <c r="BB17" s="220"/>
      <c r="BC17" s="220"/>
      <c r="BD17" s="220"/>
      <c r="BE17" s="221"/>
      <c r="BF17" s="221"/>
      <c r="BG17" s="221"/>
      <c r="BH17" s="221"/>
      <c r="BI17" s="221"/>
      <c r="BJ17" s="221"/>
      <c r="BK17" s="221"/>
      <c r="BL17" s="221"/>
      <c r="BM17" s="221"/>
      <c r="BN17" s="221"/>
      <c r="BO17" s="221"/>
      <c r="BP17" s="221"/>
      <c r="BQ17" s="226">
        <v>11</v>
      </c>
      <c r="BR17" s="227"/>
      <c r="BS17" s="992" t="s">
        <v>571</v>
      </c>
      <c r="BT17" s="993"/>
      <c r="BU17" s="993"/>
      <c r="BV17" s="993"/>
      <c r="BW17" s="993"/>
      <c r="BX17" s="993"/>
      <c r="BY17" s="993"/>
      <c r="BZ17" s="993"/>
      <c r="CA17" s="993"/>
      <c r="CB17" s="993"/>
      <c r="CC17" s="993"/>
      <c r="CD17" s="993"/>
      <c r="CE17" s="993"/>
      <c r="CF17" s="993"/>
      <c r="CG17" s="1014"/>
      <c r="CH17" s="989">
        <v>-80</v>
      </c>
      <c r="CI17" s="990"/>
      <c r="CJ17" s="990"/>
      <c r="CK17" s="990"/>
      <c r="CL17" s="991"/>
      <c r="CM17" s="989">
        <v>1219</v>
      </c>
      <c r="CN17" s="990"/>
      <c r="CO17" s="990"/>
      <c r="CP17" s="990"/>
      <c r="CQ17" s="991"/>
      <c r="CR17" s="989">
        <v>600</v>
      </c>
      <c r="CS17" s="990"/>
      <c r="CT17" s="990"/>
      <c r="CU17" s="990"/>
      <c r="CV17" s="991"/>
      <c r="CW17" s="989">
        <v>69</v>
      </c>
      <c r="CX17" s="990"/>
      <c r="CY17" s="990"/>
      <c r="CZ17" s="990"/>
      <c r="DA17" s="991"/>
      <c r="DB17" s="989" t="s">
        <v>560</v>
      </c>
      <c r="DC17" s="990"/>
      <c r="DD17" s="990"/>
      <c r="DE17" s="990"/>
      <c r="DF17" s="991"/>
      <c r="DG17" s="989" t="s">
        <v>560</v>
      </c>
      <c r="DH17" s="990"/>
      <c r="DI17" s="990"/>
      <c r="DJ17" s="990"/>
      <c r="DK17" s="991"/>
      <c r="DL17" s="989" t="s">
        <v>560</v>
      </c>
      <c r="DM17" s="990"/>
      <c r="DN17" s="990"/>
      <c r="DO17" s="990"/>
      <c r="DP17" s="991"/>
      <c r="DQ17" s="989" t="s">
        <v>560</v>
      </c>
      <c r="DR17" s="990"/>
      <c r="DS17" s="990"/>
      <c r="DT17" s="990"/>
      <c r="DU17" s="991"/>
      <c r="DV17" s="992"/>
      <c r="DW17" s="993"/>
      <c r="DX17" s="993"/>
      <c r="DY17" s="993"/>
      <c r="DZ17" s="994"/>
      <c r="EA17" s="222"/>
    </row>
    <row r="18" spans="1:131" s="223" customFormat="1" ht="26.3"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1"/>
      <c r="AL18" s="1082"/>
      <c r="AM18" s="1082"/>
      <c r="AN18" s="1082"/>
      <c r="AO18" s="1082"/>
      <c r="AP18" s="1082"/>
      <c r="AQ18" s="1082"/>
      <c r="AR18" s="1082"/>
      <c r="AS18" s="1082"/>
      <c r="AT18" s="1082"/>
      <c r="AU18" s="1083"/>
      <c r="AV18" s="1083"/>
      <c r="AW18" s="1083"/>
      <c r="AX18" s="1083"/>
      <c r="AY18" s="1084"/>
      <c r="AZ18" s="220"/>
      <c r="BA18" s="220"/>
      <c r="BB18" s="220"/>
      <c r="BC18" s="220"/>
      <c r="BD18" s="220"/>
      <c r="BE18" s="221"/>
      <c r="BF18" s="221"/>
      <c r="BG18" s="221"/>
      <c r="BH18" s="221"/>
      <c r="BI18" s="221"/>
      <c r="BJ18" s="221"/>
      <c r="BK18" s="221"/>
      <c r="BL18" s="221"/>
      <c r="BM18" s="221"/>
      <c r="BN18" s="221"/>
      <c r="BO18" s="221"/>
      <c r="BP18" s="221"/>
      <c r="BQ18" s="226">
        <v>12</v>
      </c>
      <c r="BR18" s="227" t="s">
        <v>580</v>
      </c>
      <c r="BS18" s="992" t="s">
        <v>572</v>
      </c>
      <c r="BT18" s="993"/>
      <c r="BU18" s="993"/>
      <c r="BV18" s="993"/>
      <c r="BW18" s="993"/>
      <c r="BX18" s="993"/>
      <c r="BY18" s="993"/>
      <c r="BZ18" s="993"/>
      <c r="CA18" s="993"/>
      <c r="CB18" s="993"/>
      <c r="CC18" s="993"/>
      <c r="CD18" s="993"/>
      <c r="CE18" s="993"/>
      <c r="CF18" s="993"/>
      <c r="CG18" s="1014"/>
      <c r="CH18" s="989">
        <v>0</v>
      </c>
      <c r="CI18" s="990"/>
      <c r="CJ18" s="990"/>
      <c r="CK18" s="990"/>
      <c r="CL18" s="991"/>
      <c r="CM18" s="989">
        <v>196</v>
      </c>
      <c r="CN18" s="990"/>
      <c r="CO18" s="990"/>
      <c r="CP18" s="990"/>
      <c r="CQ18" s="991"/>
      <c r="CR18" s="989">
        <v>15</v>
      </c>
      <c r="CS18" s="990"/>
      <c r="CT18" s="990"/>
      <c r="CU18" s="990"/>
      <c r="CV18" s="991"/>
      <c r="CW18" s="989">
        <v>4</v>
      </c>
      <c r="CX18" s="990"/>
      <c r="CY18" s="990"/>
      <c r="CZ18" s="990"/>
      <c r="DA18" s="991"/>
      <c r="DB18" s="989" t="s">
        <v>560</v>
      </c>
      <c r="DC18" s="990"/>
      <c r="DD18" s="990"/>
      <c r="DE18" s="990"/>
      <c r="DF18" s="991"/>
      <c r="DG18" s="989">
        <v>4044</v>
      </c>
      <c r="DH18" s="990"/>
      <c r="DI18" s="990"/>
      <c r="DJ18" s="990"/>
      <c r="DK18" s="991"/>
      <c r="DL18" s="989" t="s">
        <v>560</v>
      </c>
      <c r="DM18" s="990"/>
      <c r="DN18" s="990"/>
      <c r="DO18" s="990"/>
      <c r="DP18" s="991"/>
      <c r="DQ18" s="989" t="s">
        <v>560</v>
      </c>
      <c r="DR18" s="990"/>
      <c r="DS18" s="990"/>
      <c r="DT18" s="990"/>
      <c r="DU18" s="991"/>
      <c r="DV18" s="992"/>
      <c r="DW18" s="993"/>
      <c r="DX18" s="993"/>
      <c r="DY18" s="993"/>
      <c r="DZ18" s="994"/>
      <c r="EA18" s="222"/>
    </row>
    <row r="19" spans="1:131" s="223" customFormat="1" ht="26.3"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1"/>
      <c r="AL19" s="1082"/>
      <c r="AM19" s="1082"/>
      <c r="AN19" s="1082"/>
      <c r="AO19" s="1082"/>
      <c r="AP19" s="1082"/>
      <c r="AQ19" s="1082"/>
      <c r="AR19" s="1082"/>
      <c r="AS19" s="1082"/>
      <c r="AT19" s="1082"/>
      <c r="AU19" s="1083"/>
      <c r="AV19" s="1083"/>
      <c r="AW19" s="1083"/>
      <c r="AX19" s="1083"/>
      <c r="AY19" s="1084"/>
      <c r="AZ19" s="220"/>
      <c r="BA19" s="220"/>
      <c r="BB19" s="220"/>
      <c r="BC19" s="220"/>
      <c r="BD19" s="220"/>
      <c r="BE19" s="221"/>
      <c r="BF19" s="221"/>
      <c r="BG19" s="221"/>
      <c r="BH19" s="221"/>
      <c r="BI19" s="221"/>
      <c r="BJ19" s="221"/>
      <c r="BK19" s="221"/>
      <c r="BL19" s="221"/>
      <c r="BM19" s="221"/>
      <c r="BN19" s="221"/>
      <c r="BO19" s="221"/>
      <c r="BP19" s="221"/>
      <c r="BQ19" s="226">
        <v>13</v>
      </c>
      <c r="BR19" s="227"/>
      <c r="BS19" s="992" t="s">
        <v>573</v>
      </c>
      <c r="BT19" s="993"/>
      <c r="BU19" s="993"/>
      <c r="BV19" s="993"/>
      <c r="BW19" s="993"/>
      <c r="BX19" s="993"/>
      <c r="BY19" s="993"/>
      <c r="BZ19" s="993"/>
      <c r="CA19" s="993"/>
      <c r="CB19" s="993"/>
      <c r="CC19" s="993"/>
      <c r="CD19" s="993"/>
      <c r="CE19" s="993"/>
      <c r="CF19" s="993"/>
      <c r="CG19" s="1014"/>
      <c r="CH19" s="989">
        <v>8</v>
      </c>
      <c r="CI19" s="990"/>
      <c r="CJ19" s="990"/>
      <c r="CK19" s="990"/>
      <c r="CL19" s="991"/>
      <c r="CM19" s="989">
        <v>29</v>
      </c>
      <c r="CN19" s="990"/>
      <c r="CO19" s="990"/>
      <c r="CP19" s="990"/>
      <c r="CQ19" s="991"/>
      <c r="CR19" s="989">
        <v>5</v>
      </c>
      <c r="CS19" s="990"/>
      <c r="CT19" s="990"/>
      <c r="CU19" s="990"/>
      <c r="CV19" s="991"/>
      <c r="CW19" s="989" t="s">
        <v>560</v>
      </c>
      <c r="CX19" s="990"/>
      <c r="CY19" s="990"/>
      <c r="CZ19" s="990"/>
      <c r="DA19" s="991"/>
      <c r="DB19" s="989" t="s">
        <v>560</v>
      </c>
      <c r="DC19" s="990"/>
      <c r="DD19" s="990"/>
      <c r="DE19" s="990"/>
      <c r="DF19" s="991"/>
      <c r="DG19" s="989" t="s">
        <v>560</v>
      </c>
      <c r="DH19" s="990"/>
      <c r="DI19" s="990"/>
      <c r="DJ19" s="990"/>
      <c r="DK19" s="991"/>
      <c r="DL19" s="989" t="s">
        <v>560</v>
      </c>
      <c r="DM19" s="990"/>
      <c r="DN19" s="990"/>
      <c r="DO19" s="990"/>
      <c r="DP19" s="991"/>
      <c r="DQ19" s="989" t="s">
        <v>560</v>
      </c>
      <c r="DR19" s="990"/>
      <c r="DS19" s="990"/>
      <c r="DT19" s="990"/>
      <c r="DU19" s="991"/>
      <c r="DV19" s="992"/>
      <c r="DW19" s="993"/>
      <c r="DX19" s="993"/>
      <c r="DY19" s="993"/>
      <c r="DZ19" s="994"/>
      <c r="EA19" s="222"/>
    </row>
    <row r="20" spans="1:131" s="223" customFormat="1" ht="26.3"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1"/>
      <c r="AL20" s="1082"/>
      <c r="AM20" s="1082"/>
      <c r="AN20" s="1082"/>
      <c r="AO20" s="1082"/>
      <c r="AP20" s="1082"/>
      <c r="AQ20" s="1082"/>
      <c r="AR20" s="1082"/>
      <c r="AS20" s="1082"/>
      <c r="AT20" s="1082"/>
      <c r="AU20" s="1083"/>
      <c r="AV20" s="1083"/>
      <c r="AW20" s="1083"/>
      <c r="AX20" s="1083"/>
      <c r="AY20" s="1084"/>
      <c r="AZ20" s="220"/>
      <c r="BA20" s="220"/>
      <c r="BB20" s="220"/>
      <c r="BC20" s="220"/>
      <c r="BD20" s="220"/>
      <c r="BE20" s="221"/>
      <c r="BF20" s="221"/>
      <c r="BG20" s="221"/>
      <c r="BH20" s="221"/>
      <c r="BI20" s="221"/>
      <c r="BJ20" s="221"/>
      <c r="BK20" s="221"/>
      <c r="BL20" s="221"/>
      <c r="BM20" s="221"/>
      <c r="BN20" s="221"/>
      <c r="BO20" s="221"/>
      <c r="BP20" s="221"/>
      <c r="BQ20" s="226">
        <v>14</v>
      </c>
      <c r="BR20" s="227"/>
      <c r="BS20" s="992" t="s">
        <v>574</v>
      </c>
      <c r="BT20" s="993"/>
      <c r="BU20" s="993"/>
      <c r="BV20" s="993"/>
      <c r="BW20" s="993"/>
      <c r="BX20" s="993"/>
      <c r="BY20" s="993"/>
      <c r="BZ20" s="993"/>
      <c r="CA20" s="993"/>
      <c r="CB20" s="993"/>
      <c r="CC20" s="993"/>
      <c r="CD20" s="993"/>
      <c r="CE20" s="993"/>
      <c r="CF20" s="993"/>
      <c r="CG20" s="1014"/>
      <c r="CH20" s="989">
        <v>0</v>
      </c>
      <c r="CI20" s="990"/>
      <c r="CJ20" s="990"/>
      <c r="CK20" s="990"/>
      <c r="CL20" s="991"/>
      <c r="CM20" s="989">
        <v>39</v>
      </c>
      <c r="CN20" s="990"/>
      <c r="CO20" s="990"/>
      <c r="CP20" s="990"/>
      <c r="CQ20" s="991"/>
      <c r="CR20" s="989">
        <v>30</v>
      </c>
      <c r="CS20" s="990"/>
      <c r="CT20" s="990"/>
      <c r="CU20" s="990"/>
      <c r="CV20" s="991"/>
      <c r="CW20" s="989">
        <v>104</v>
      </c>
      <c r="CX20" s="990"/>
      <c r="CY20" s="990"/>
      <c r="CZ20" s="990"/>
      <c r="DA20" s="991"/>
      <c r="DB20" s="989" t="s">
        <v>560</v>
      </c>
      <c r="DC20" s="990"/>
      <c r="DD20" s="990"/>
      <c r="DE20" s="990"/>
      <c r="DF20" s="991"/>
      <c r="DG20" s="989" t="s">
        <v>560</v>
      </c>
      <c r="DH20" s="990"/>
      <c r="DI20" s="990"/>
      <c r="DJ20" s="990"/>
      <c r="DK20" s="991"/>
      <c r="DL20" s="989" t="s">
        <v>560</v>
      </c>
      <c r="DM20" s="990"/>
      <c r="DN20" s="990"/>
      <c r="DO20" s="990"/>
      <c r="DP20" s="991"/>
      <c r="DQ20" s="989" t="s">
        <v>560</v>
      </c>
      <c r="DR20" s="990"/>
      <c r="DS20" s="990"/>
      <c r="DT20" s="990"/>
      <c r="DU20" s="991"/>
      <c r="DV20" s="992"/>
      <c r="DW20" s="993"/>
      <c r="DX20" s="993"/>
      <c r="DY20" s="993"/>
      <c r="DZ20" s="994"/>
      <c r="EA20" s="222"/>
    </row>
    <row r="21" spans="1:131" s="223" customFormat="1" ht="26.3"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1"/>
      <c r="AL21" s="1082"/>
      <c r="AM21" s="1082"/>
      <c r="AN21" s="1082"/>
      <c r="AO21" s="1082"/>
      <c r="AP21" s="1082"/>
      <c r="AQ21" s="1082"/>
      <c r="AR21" s="1082"/>
      <c r="AS21" s="1082"/>
      <c r="AT21" s="1082"/>
      <c r="AU21" s="1083"/>
      <c r="AV21" s="1083"/>
      <c r="AW21" s="1083"/>
      <c r="AX21" s="1083"/>
      <c r="AY21" s="1084"/>
      <c r="AZ21" s="220"/>
      <c r="BA21" s="220"/>
      <c r="BB21" s="220"/>
      <c r="BC21" s="220"/>
      <c r="BD21" s="220"/>
      <c r="BE21" s="221"/>
      <c r="BF21" s="221"/>
      <c r="BG21" s="221"/>
      <c r="BH21" s="221"/>
      <c r="BI21" s="221"/>
      <c r="BJ21" s="221"/>
      <c r="BK21" s="221"/>
      <c r="BL21" s="221"/>
      <c r="BM21" s="221"/>
      <c r="BN21" s="221"/>
      <c r="BO21" s="221"/>
      <c r="BP21" s="221"/>
      <c r="BQ21" s="226">
        <v>15</v>
      </c>
      <c r="BR21" s="227" t="s">
        <v>580</v>
      </c>
      <c r="BS21" s="992" t="s">
        <v>575</v>
      </c>
      <c r="BT21" s="993"/>
      <c r="BU21" s="993"/>
      <c r="BV21" s="993"/>
      <c r="BW21" s="993"/>
      <c r="BX21" s="993"/>
      <c r="BY21" s="993"/>
      <c r="BZ21" s="993"/>
      <c r="CA21" s="993"/>
      <c r="CB21" s="993"/>
      <c r="CC21" s="993"/>
      <c r="CD21" s="993"/>
      <c r="CE21" s="993"/>
      <c r="CF21" s="993"/>
      <c r="CG21" s="1014"/>
      <c r="CH21" s="989">
        <v>47</v>
      </c>
      <c r="CI21" s="990"/>
      <c r="CJ21" s="990"/>
      <c r="CK21" s="990"/>
      <c r="CL21" s="991"/>
      <c r="CM21" s="989">
        <v>-325</v>
      </c>
      <c r="CN21" s="990"/>
      <c r="CO21" s="990"/>
      <c r="CP21" s="990"/>
      <c r="CQ21" s="991"/>
      <c r="CR21" s="989">
        <v>50</v>
      </c>
      <c r="CS21" s="990"/>
      <c r="CT21" s="990"/>
      <c r="CU21" s="990"/>
      <c r="CV21" s="991"/>
      <c r="CW21" s="989">
        <v>60</v>
      </c>
      <c r="CX21" s="990"/>
      <c r="CY21" s="990"/>
      <c r="CZ21" s="990"/>
      <c r="DA21" s="991"/>
      <c r="DB21" s="989" t="s">
        <v>560</v>
      </c>
      <c r="DC21" s="990"/>
      <c r="DD21" s="990"/>
      <c r="DE21" s="990"/>
      <c r="DF21" s="991"/>
      <c r="DG21" s="989" t="s">
        <v>560</v>
      </c>
      <c r="DH21" s="990"/>
      <c r="DI21" s="990"/>
      <c r="DJ21" s="990"/>
      <c r="DK21" s="991"/>
      <c r="DL21" s="989" t="s">
        <v>560</v>
      </c>
      <c r="DM21" s="990"/>
      <c r="DN21" s="990"/>
      <c r="DO21" s="990"/>
      <c r="DP21" s="991"/>
      <c r="DQ21" s="989" t="s">
        <v>560</v>
      </c>
      <c r="DR21" s="990"/>
      <c r="DS21" s="990"/>
      <c r="DT21" s="990"/>
      <c r="DU21" s="991"/>
      <c r="DV21" s="992"/>
      <c r="DW21" s="993"/>
      <c r="DX21" s="993"/>
      <c r="DY21" s="993"/>
      <c r="DZ21" s="994"/>
      <c r="EA21" s="222"/>
    </row>
    <row r="22" spans="1:131" s="223" customFormat="1" ht="26.3" customHeight="1" x14ac:dyDescent="0.2">
      <c r="A22" s="226">
        <v>16</v>
      </c>
      <c r="B22" s="1030"/>
      <c r="C22" s="1031"/>
      <c r="D22" s="1031"/>
      <c r="E22" s="1031"/>
      <c r="F22" s="1031"/>
      <c r="G22" s="1031"/>
      <c r="H22" s="1031"/>
      <c r="I22" s="1031"/>
      <c r="J22" s="1031"/>
      <c r="K22" s="1031"/>
      <c r="L22" s="1031"/>
      <c r="M22" s="1031"/>
      <c r="N22" s="1031"/>
      <c r="O22" s="1031"/>
      <c r="P22" s="1032"/>
      <c r="Q22" s="1074"/>
      <c r="R22" s="1075"/>
      <c r="S22" s="1075"/>
      <c r="T22" s="1075"/>
      <c r="U22" s="1075"/>
      <c r="V22" s="1075"/>
      <c r="W22" s="1075"/>
      <c r="X22" s="1075"/>
      <c r="Y22" s="1075"/>
      <c r="Z22" s="1075"/>
      <c r="AA22" s="1075"/>
      <c r="AB22" s="1075"/>
      <c r="AC22" s="1075"/>
      <c r="AD22" s="1075"/>
      <c r="AE22" s="1076"/>
      <c r="AF22" s="1035"/>
      <c r="AG22" s="1036"/>
      <c r="AH22" s="1036"/>
      <c r="AI22" s="1036"/>
      <c r="AJ22" s="1037"/>
      <c r="AK22" s="1077"/>
      <c r="AL22" s="1078"/>
      <c r="AM22" s="1078"/>
      <c r="AN22" s="1078"/>
      <c r="AO22" s="1078"/>
      <c r="AP22" s="1078"/>
      <c r="AQ22" s="1078"/>
      <c r="AR22" s="1078"/>
      <c r="AS22" s="1078"/>
      <c r="AT22" s="1078"/>
      <c r="AU22" s="1079"/>
      <c r="AV22" s="1079"/>
      <c r="AW22" s="1079"/>
      <c r="AX22" s="1079"/>
      <c r="AY22" s="1080"/>
      <c r="AZ22" s="1028" t="s">
        <v>381</v>
      </c>
      <c r="BA22" s="1028"/>
      <c r="BB22" s="1028"/>
      <c r="BC22" s="1028"/>
      <c r="BD22" s="1029"/>
      <c r="BE22" s="221"/>
      <c r="BF22" s="221"/>
      <c r="BG22" s="221"/>
      <c r="BH22" s="221"/>
      <c r="BI22" s="221"/>
      <c r="BJ22" s="221"/>
      <c r="BK22" s="221"/>
      <c r="BL22" s="221"/>
      <c r="BM22" s="221"/>
      <c r="BN22" s="221"/>
      <c r="BO22" s="221"/>
      <c r="BP22" s="221"/>
      <c r="BQ22" s="226">
        <v>16</v>
      </c>
      <c r="BR22" s="227" t="s">
        <v>580</v>
      </c>
      <c r="BS22" s="992" t="s">
        <v>576</v>
      </c>
      <c r="BT22" s="993"/>
      <c r="BU22" s="993"/>
      <c r="BV22" s="993"/>
      <c r="BW22" s="993"/>
      <c r="BX22" s="993"/>
      <c r="BY22" s="993"/>
      <c r="BZ22" s="993"/>
      <c r="CA22" s="993"/>
      <c r="CB22" s="993"/>
      <c r="CC22" s="993"/>
      <c r="CD22" s="993"/>
      <c r="CE22" s="993"/>
      <c r="CF22" s="993"/>
      <c r="CG22" s="1014"/>
      <c r="CH22" s="989">
        <v>14</v>
      </c>
      <c r="CI22" s="990"/>
      <c r="CJ22" s="990"/>
      <c r="CK22" s="990"/>
      <c r="CL22" s="991"/>
      <c r="CM22" s="989">
        <v>75</v>
      </c>
      <c r="CN22" s="990"/>
      <c r="CO22" s="990"/>
      <c r="CP22" s="990"/>
      <c r="CQ22" s="991"/>
      <c r="CR22" s="989">
        <v>77</v>
      </c>
      <c r="CS22" s="990"/>
      <c r="CT22" s="990"/>
      <c r="CU22" s="990"/>
      <c r="CV22" s="991"/>
      <c r="CW22" s="989">
        <v>49</v>
      </c>
      <c r="CX22" s="990"/>
      <c r="CY22" s="990"/>
      <c r="CZ22" s="990"/>
      <c r="DA22" s="991"/>
      <c r="DB22" s="989" t="s">
        <v>560</v>
      </c>
      <c r="DC22" s="990"/>
      <c r="DD22" s="990"/>
      <c r="DE22" s="990"/>
      <c r="DF22" s="991"/>
      <c r="DG22" s="989" t="s">
        <v>560</v>
      </c>
      <c r="DH22" s="990"/>
      <c r="DI22" s="990"/>
      <c r="DJ22" s="990"/>
      <c r="DK22" s="991"/>
      <c r="DL22" s="989" t="s">
        <v>560</v>
      </c>
      <c r="DM22" s="990"/>
      <c r="DN22" s="990"/>
      <c r="DO22" s="990"/>
      <c r="DP22" s="991"/>
      <c r="DQ22" s="989" t="s">
        <v>560</v>
      </c>
      <c r="DR22" s="990"/>
      <c r="DS22" s="990"/>
      <c r="DT22" s="990"/>
      <c r="DU22" s="991"/>
      <c r="DV22" s="992"/>
      <c r="DW22" s="993"/>
      <c r="DX22" s="993"/>
      <c r="DY22" s="993"/>
      <c r="DZ22" s="994"/>
      <c r="EA22" s="222"/>
    </row>
    <row r="23" spans="1:131" s="223" customFormat="1" ht="26.3" customHeight="1" thickBot="1" x14ac:dyDescent="0.25">
      <c r="A23" s="228" t="s">
        <v>382</v>
      </c>
      <c r="B23" s="937" t="s">
        <v>383</v>
      </c>
      <c r="C23" s="938"/>
      <c r="D23" s="938"/>
      <c r="E23" s="938"/>
      <c r="F23" s="938"/>
      <c r="G23" s="938"/>
      <c r="H23" s="938"/>
      <c r="I23" s="938"/>
      <c r="J23" s="938"/>
      <c r="K23" s="938"/>
      <c r="L23" s="938"/>
      <c r="M23" s="938"/>
      <c r="N23" s="938"/>
      <c r="O23" s="938"/>
      <c r="P23" s="948"/>
      <c r="Q23" s="1068">
        <v>190302</v>
      </c>
      <c r="R23" s="1062"/>
      <c r="S23" s="1062"/>
      <c r="T23" s="1062"/>
      <c r="U23" s="1062"/>
      <c r="V23" s="1062">
        <v>186145</v>
      </c>
      <c r="W23" s="1062"/>
      <c r="X23" s="1062"/>
      <c r="Y23" s="1062"/>
      <c r="Z23" s="1062"/>
      <c r="AA23" s="1062">
        <v>4157</v>
      </c>
      <c r="AB23" s="1062"/>
      <c r="AC23" s="1062"/>
      <c r="AD23" s="1062"/>
      <c r="AE23" s="1069"/>
      <c r="AF23" s="1070">
        <v>3471</v>
      </c>
      <c r="AG23" s="1062"/>
      <c r="AH23" s="1062"/>
      <c r="AI23" s="1062"/>
      <c r="AJ23" s="1071"/>
      <c r="AK23" s="1072"/>
      <c r="AL23" s="1073"/>
      <c r="AM23" s="1073"/>
      <c r="AN23" s="1073"/>
      <c r="AO23" s="1073"/>
      <c r="AP23" s="1062">
        <v>213160</v>
      </c>
      <c r="AQ23" s="1062"/>
      <c r="AR23" s="1062"/>
      <c r="AS23" s="1062"/>
      <c r="AT23" s="1062"/>
      <c r="AU23" s="1063"/>
      <c r="AV23" s="1063"/>
      <c r="AW23" s="1063"/>
      <c r="AX23" s="1063"/>
      <c r="AY23" s="1064"/>
      <c r="AZ23" s="1065" t="s">
        <v>122</v>
      </c>
      <c r="BA23" s="1066"/>
      <c r="BB23" s="1066"/>
      <c r="BC23" s="1066"/>
      <c r="BD23" s="1067"/>
      <c r="BE23" s="221"/>
      <c r="BF23" s="221"/>
      <c r="BG23" s="221"/>
      <c r="BH23" s="221"/>
      <c r="BI23" s="221"/>
      <c r="BJ23" s="221"/>
      <c r="BK23" s="221"/>
      <c r="BL23" s="221"/>
      <c r="BM23" s="221"/>
      <c r="BN23" s="221"/>
      <c r="BO23" s="221"/>
      <c r="BP23" s="221"/>
      <c r="BQ23" s="226">
        <v>17</v>
      </c>
      <c r="BR23" s="227"/>
      <c r="BS23" s="992" t="s">
        <v>577</v>
      </c>
      <c r="BT23" s="993"/>
      <c r="BU23" s="993"/>
      <c r="BV23" s="993"/>
      <c r="BW23" s="993"/>
      <c r="BX23" s="993"/>
      <c r="BY23" s="993"/>
      <c r="BZ23" s="993"/>
      <c r="CA23" s="993"/>
      <c r="CB23" s="993"/>
      <c r="CC23" s="993"/>
      <c r="CD23" s="993"/>
      <c r="CE23" s="993"/>
      <c r="CF23" s="993"/>
      <c r="CG23" s="1014"/>
      <c r="CH23" s="989">
        <v>-1</v>
      </c>
      <c r="CI23" s="990"/>
      <c r="CJ23" s="990"/>
      <c r="CK23" s="990"/>
      <c r="CL23" s="991"/>
      <c r="CM23" s="989">
        <v>41</v>
      </c>
      <c r="CN23" s="990"/>
      <c r="CO23" s="990"/>
      <c r="CP23" s="990"/>
      <c r="CQ23" s="991"/>
      <c r="CR23" s="989">
        <v>35</v>
      </c>
      <c r="CS23" s="990"/>
      <c r="CT23" s="990"/>
      <c r="CU23" s="990"/>
      <c r="CV23" s="991"/>
      <c r="CW23" s="989">
        <v>23</v>
      </c>
      <c r="CX23" s="990"/>
      <c r="CY23" s="990"/>
      <c r="CZ23" s="990"/>
      <c r="DA23" s="991"/>
      <c r="DB23" s="989" t="s">
        <v>560</v>
      </c>
      <c r="DC23" s="990"/>
      <c r="DD23" s="990"/>
      <c r="DE23" s="990"/>
      <c r="DF23" s="991"/>
      <c r="DG23" s="989" t="s">
        <v>560</v>
      </c>
      <c r="DH23" s="990"/>
      <c r="DI23" s="990"/>
      <c r="DJ23" s="990"/>
      <c r="DK23" s="991"/>
      <c r="DL23" s="989" t="s">
        <v>560</v>
      </c>
      <c r="DM23" s="990"/>
      <c r="DN23" s="990"/>
      <c r="DO23" s="990"/>
      <c r="DP23" s="991"/>
      <c r="DQ23" s="989" t="s">
        <v>560</v>
      </c>
      <c r="DR23" s="990"/>
      <c r="DS23" s="990"/>
      <c r="DT23" s="990"/>
      <c r="DU23" s="991"/>
      <c r="DV23" s="992"/>
      <c r="DW23" s="993"/>
      <c r="DX23" s="993"/>
      <c r="DY23" s="993"/>
      <c r="DZ23" s="994"/>
      <c r="EA23" s="222"/>
    </row>
    <row r="24" spans="1:131" s="223" customFormat="1" ht="26.3" customHeight="1" x14ac:dyDescent="0.2">
      <c r="A24" s="1061" t="s">
        <v>384</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20"/>
      <c r="BA24" s="220"/>
      <c r="BB24" s="220"/>
      <c r="BC24" s="220"/>
      <c r="BD24" s="220"/>
      <c r="BE24" s="221"/>
      <c r="BF24" s="221"/>
      <c r="BG24" s="221"/>
      <c r="BH24" s="221"/>
      <c r="BI24" s="221"/>
      <c r="BJ24" s="221"/>
      <c r="BK24" s="221"/>
      <c r="BL24" s="221"/>
      <c r="BM24" s="221"/>
      <c r="BN24" s="221"/>
      <c r="BO24" s="221"/>
      <c r="BP24" s="221"/>
      <c r="BQ24" s="226">
        <v>18</v>
      </c>
      <c r="BR24" s="227"/>
      <c r="BS24" s="992" t="s">
        <v>578</v>
      </c>
      <c r="BT24" s="993"/>
      <c r="BU24" s="993"/>
      <c r="BV24" s="993"/>
      <c r="BW24" s="993"/>
      <c r="BX24" s="993"/>
      <c r="BY24" s="993"/>
      <c r="BZ24" s="993"/>
      <c r="CA24" s="993"/>
      <c r="CB24" s="993"/>
      <c r="CC24" s="993"/>
      <c r="CD24" s="993"/>
      <c r="CE24" s="993"/>
      <c r="CF24" s="993"/>
      <c r="CG24" s="1014"/>
      <c r="CH24" s="989">
        <v>13</v>
      </c>
      <c r="CI24" s="990"/>
      <c r="CJ24" s="990"/>
      <c r="CK24" s="990"/>
      <c r="CL24" s="991"/>
      <c r="CM24" s="989">
        <v>141</v>
      </c>
      <c r="CN24" s="990"/>
      <c r="CO24" s="990"/>
      <c r="CP24" s="990"/>
      <c r="CQ24" s="991"/>
      <c r="CR24" s="989">
        <v>48</v>
      </c>
      <c r="CS24" s="990"/>
      <c r="CT24" s="990"/>
      <c r="CU24" s="990"/>
      <c r="CV24" s="991"/>
      <c r="CW24" s="989" t="s">
        <v>560</v>
      </c>
      <c r="CX24" s="990"/>
      <c r="CY24" s="990"/>
      <c r="CZ24" s="990"/>
      <c r="DA24" s="991"/>
      <c r="DB24" s="989" t="s">
        <v>560</v>
      </c>
      <c r="DC24" s="990"/>
      <c r="DD24" s="990"/>
      <c r="DE24" s="990"/>
      <c r="DF24" s="991"/>
      <c r="DG24" s="989" t="s">
        <v>560</v>
      </c>
      <c r="DH24" s="990"/>
      <c r="DI24" s="990"/>
      <c r="DJ24" s="990"/>
      <c r="DK24" s="991"/>
      <c r="DL24" s="989" t="s">
        <v>560</v>
      </c>
      <c r="DM24" s="990"/>
      <c r="DN24" s="990"/>
      <c r="DO24" s="990"/>
      <c r="DP24" s="991"/>
      <c r="DQ24" s="989" t="s">
        <v>560</v>
      </c>
      <c r="DR24" s="990"/>
      <c r="DS24" s="990"/>
      <c r="DT24" s="990"/>
      <c r="DU24" s="991"/>
      <c r="DV24" s="992"/>
      <c r="DW24" s="993"/>
      <c r="DX24" s="993"/>
      <c r="DY24" s="993"/>
      <c r="DZ24" s="994"/>
      <c r="EA24" s="222"/>
    </row>
    <row r="25" spans="1:131" ht="26.3" customHeight="1" thickBot="1" x14ac:dyDescent="0.25">
      <c r="A25" s="1060" t="s">
        <v>385</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20"/>
      <c r="BK25" s="220"/>
      <c r="BL25" s="220"/>
      <c r="BM25" s="220"/>
      <c r="BN25" s="220"/>
      <c r="BO25" s="229"/>
      <c r="BP25" s="229"/>
      <c r="BQ25" s="226">
        <v>19</v>
      </c>
      <c r="BR25" s="227" t="s">
        <v>580</v>
      </c>
      <c r="BS25" s="992" t="s">
        <v>579</v>
      </c>
      <c r="BT25" s="993"/>
      <c r="BU25" s="993"/>
      <c r="BV25" s="993"/>
      <c r="BW25" s="993"/>
      <c r="BX25" s="993"/>
      <c r="BY25" s="993"/>
      <c r="BZ25" s="993"/>
      <c r="CA25" s="993"/>
      <c r="CB25" s="993"/>
      <c r="CC25" s="993"/>
      <c r="CD25" s="993"/>
      <c r="CE25" s="993"/>
      <c r="CF25" s="993"/>
      <c r="CG25" s="1014"/>
      <c r="CH25" s="989">
        <v>-55</v>
      </c>
      <c r="CI25" s="990"/>
      <c r="CJ25" s="990"/>
      <c r="CK25" s="990"/>
      <c r="CL25" s="991"/>
      <c r="CM25" s="989">
        <v>238</v>
      </c>
      <c r="CN25" s="990"/>
      <c r="CO25" s="990"/>
      <c r="CP25" s="990"/>
      <c r="CQ25" s="991"/>
      <c r="CR25" s="989">
        <v>19</v>
      </c>
      <c r="CS25" s="990"/>
      <c r="CT25" s="990"/>
      <c r="CU25" s="990"/>
      <c r="CV25" s="991"/>
      <c r="CW25" s="989">
        <v>21</v>
      </c>
      <c r="CX25" s="990"/>
      <c r="CY25" s="990"/>
      <c r="CZ25" s="990"/>
      <c r="DA25" s="991"/>
      <c r="DB25" s="989" t="s">
        <v>560</v>
      </c>
      <c r="DC25" s="990"/>
      <c r="DD25" s="990"/>
      <c r="DE25" s="990"/>
      <c r="DF25" s="991"/>
      <c r="DG25" s="989" t="s">
        <v>560</v>
      </c>
      <c r="DH25" s="990"/>
      <c r="DI25" s="990"/>
      <c r="DJ25" s="990"/>
      <c r="DK25" s="991"/>
      <c r="DL25" s="989" t="s">
        <v>560</v>
      </c>
      <c r="DM25" s="990"/>
      <c r="DN25" s="990"/>
      <c r="DO25" s="990"/>
      <c r="DP25" s="991"/>
      <c r="DQ25" s="989" t="s">
        <v>560</v>
      </c>
      <c r="DR25" s="990"/>
      <c r="DS25" s="990"/>
      <c r="DT25" s="990"/>
      <c r="DU25" s="991"/>
      <c r="DV25" s="992"/>
      <c r="DW25" s="993"/>
      <c r="DX25" s="993"/>
      <c r="DY25" s="993"/>
      <c r="DZ25" s="994"/>
      <c r="EA25" s="218"/>
    </row>
    <row r="26" spans="1:131" ht="26.3" customHeight="1" x14ac:dyDescent="0.2">
      <c r="A26" s="995" t="s">
        <v>357</v>
      </c>
      <c r="B26" s="996"/>
      <c r="C26" s="996"/>
      <c r="D26" s="996"/>
      <c r="E26" s="996"/>
      <c r="F26" s="996"/>
      <c r="G26" s="996"/>
      <c r="H26" s="996"/>
      <c r="I26" s="996"/>
      <c r="J26" s="996"/>
      <c r="K26" s="996"/>
      <c r="L26" s="996"/>
      <c r="M26" s="996"/>
      <c r="N26" s="996"/>
      <c r="O26" s="996"/>
      <c r="P26" s="997"/>
      <c r="Q26" s="1001" t="s">
        <v>386</v>
      </c>
      <c r="R26" s="1002"/>
      <c r="S26" s="1002"/>
      <c r="T26" s="1002"/>
      <c r="U26" s="1003"/>
      <c r="V26" s="1001" t="s">
        <v>387</v>
      </c>
      <c r="W26" s="1002"/>
      <c r="X26" s="1002"/>
      <c r="Y26" s="1002"/>
      <c r="Z26" s="1003"/>
      <c r="AA26" s="1001" t="s">
        <v>388</v>
      </c>
      <c r="AB26" s="1002"/>
      <c r="AC26" s="1002"/>
      <c r="AD26" s="1002"/>
      <c r="AE26" s="1002"/>
      <c r="AF26" s="1056" t="s">
        <v>389</v>
      </c>
      <c r="AG26" s="1008"/>
      <c r="AH26" s="1008"/>
      <c r="AI26" s="1008"/>
      <c r="AJ26" s="1057"/>
      <c r="AK26" s="1002" t="s">
        <v>390</v>
      </c>
      <c r="AL26" s="1002"/>
      <c r="AM26" s="1002"/>
      <c r="AN26" s="1002"/>
      <c r="AO26" s="1003"/>
      <c r="AP26" s="1001" t="s">
        <v>391</v>
      </c>
      <c r="AQ26" s="1002"/>
      <c r="AR26" s="1002"/>
      <c r="AS26" s="1002"/>
      <c r="AT26" s="1003"/>
      <c r="AU26" s="1001" t="s">
        <v>392</v>
      </c>
      <c r="AV26" s="1002"/>
      <c r="AW26" s="1002"/>
      <c r="AX26" s="1002"/>
      <c r="AY26" s="1003"/>
      <c r="AZ26" s="1001" t="s">
        <v>393</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3"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8"/>
      <c r="AG27" s="1011"/>
      <c r="AH27" s="1011"/>
      <c r="AI27" s="1011"/>
      <c r="AJ27" s="1059"/>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3" customHeight="1" thickTop="1" x14ac:dyDescent="0.2">
      <c r="A28" s="230">
        <v>1</v>
      </c>
      <c r="B28" s="1048" t="s">
        <v>394</v>
      </c>
      <c r="C28" s="1049"/>
      <c r="D28" s="1049"/>
      <c r="E28" s="1049"/>
      <c r="F28" s="1049"/>
      <c r="G28" s="1049"/>
      <c r="H28" s="1049"/>
      <c r="I28" s="1049"/>
      <c r="J28" s="1049"/>
      <c r="K28" s="1049"/>
      <c r="L28" s="1049"/>
      <c r="M28" s="1049"/>
      <c r="N28" s="1049"/>
      <c r="O28" s="1049"/>
      <c r="P28" s="1050"/>
      <c r="Q28" s="1051">
        <v>325</v>
      </c>
      <c r="R28" s="1052"/>
      <c r="S28" s="1052"/>
      <c r="T28" s="1052"/>
      <c r="U28" s="1052"/>
      <c r="V28" s="1052">
        <v>305</v>
      </c>
      <c r="W28" s="1052"/>
      <c r="X28" s="1052"/>
      <c r="Y28" s="1052"/>
      <c r="Z28" s="1052"/>
      <c r="AA28" s="1052">
        <v>20</v>
      </c>
      <c r="AB28" s="1052"/>
      <c r="AC28" s="1052"/>
      <c r="AD28" s="1052"/>
      <c r="AE28" s="1053"/>
      <c r="AF28" s="1054">
        <v>20</v>
      </c>
      <c r="AG28" s="1052"/>
      <c r="AH28" s="1052"/>
      <c r="AI28" s="1052"/>
      <c r="AJ28" s="1055"/>
      <c r="AK28" s="1043" t="s">
        <v>560</v>
      </c>
      <c r="AL28" s="1044"/>
      <c r="AM28" s="1044"/>
      <c r="AN28" s="1044"/>
      <c r="AO28" s="1044"/>
      <c r="AP28" s="1044" t="s">
        <v>560</v>
      </c>
      <c r="AQ28" s="1044"/>
      <c r="AR28" s="1044"/>
      <c r="AS28" s="1044"/>
      <c r="AT28" s="1044"/>
      <c r="AU28" s="1044" t="s">
        <v>560</v>
      </c>
      <c r="AV28" s="1044"/>
      <c r="AW28" s="1044"/>
      <c r="AX28" s="1044"/>
      <c r="AY28" s="1044"/>
      <c r="AZ28" s="1045" t="s">
        <v>560</v>
      </c>
      <c r="BA28" s="1045"/>
      <c r="BB28" s="1045"/>
      <c r="BC28" s="1045"/>
      <c r="BD28" s="1045"/>
      <c r="BE28" s="1046"/>
      <c r="BF28" s="1046"/>
      <c r="BG28" s="1046"/>
      <c r="BH28" s="1046"/>
      <c r="BI28" s="1047"/>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3" customHeight="1" x14ac:dyDescent="0.2">
      <c r="A29" s="230">
        <v>2</v>
      </c>
      <c r="B29" s="1030" t="s">
        <v>395</v>
      </c>
      <c r="C29" s="1031"/>
      <c r="D29" s="1031"/>
      <c r="E29" s="1031"/>
      <c r="F29" s="1031"/>
      <c r="G29" s="1031"/>
      <c r="H29" s="1031"/>
      <c r="I29" s="1031"/>
      <c r="J29" s="1031"/>
      <c r="K29" s="1031"/>
      <c r="L29" s="1031"/>
      <c r="M29" s="1031"/>
      <c r="N29" s="1031"/>
      <c r="O29" s="1031"/>
      <c r="P29" s="1032"/>
      <c r="Q29" s="1038">
        <v>12743</v>
      </c>
      <c r="R29" s="1039"/>
      <c r="S29" s="1039"/>
      <c r="T29" s="1039"/>
      <c r="U29" s="1039"/>
      <c r="V29" s="1039">
        <v>12630</v>
      </c>
      <c r="W29" s="1039"/>
      <c r="X29" s="1039"/>
      <c r="Y29" s="1039"/>
      <c r="Z29" s="1039"/>
      <c r="AA29" s="1039">
        <v>113</v>
      </c>
      <c r="AB29" s="1039"/>
      <c r="AC29" s="1039"/>
      <c r="AD29" s="1039"/>
      <c r="AE29" s="1040"/>
      <c r="AF29" s="1035">
        <v>113</v>
      </c>
      <c r="AG29" s="1036"/>
      <c r="AH29" s="1036"/>
      <c r="AI29" s="1036"/>
      <c r="AJ29" s="1037"/>
      <c r="AK29" s="980">
        <v>7193</v>
      </c>
      <c r="AL29" s="971"/>
      <c r="AM29" s="971"/>
      <c r="AN29" s="971"/>
      <c r="AO29" s="971"/>
      <c r="AP29" s="971" t="s">
        <v>560</v>
      </c>
      <c r="AQ29" s="971"/>
      <c r="AR29" s="971"/>
      <c r="AS29" s="971"/>
      <c r="AT29" s="971"/>
      <c r="AU29" s="971" t="s">
        <v>560</v>
      </c>
      <c r="AV29" s="971"/>
      <c r="AW29" s="971"/>
      <c r="AX29" s="971"/>
      <c r="AY29" s="971"/>
      <c r="AZ29" s="1041" t="s">
        <v>560</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3" customHeight="1" x14ac:dyDescent="0.2">
      <c r="A30" s="230">
        <v>3</v>
      </c>
      <c r="B30" s="1030" t="s">
        <v>396</v>
      </c>
      <c r="C30" s="1031"/>
      <c r="D30" s="1031"/>
      <c r="E30" s="1031"/>
      <c r="F30" s="1031"/>
      <c r="G30" s="1031"/>
      <c r="H30" s="1031"/>
      <c r="I30" s="1031"/>
      <c r="J30" s="1031"/>
      <c r="K30" s="1031"/>
      <c r="L30" s="1031"/>
      <c r="M30" s="1031"/>
      <c r="N30" s="1031"/>
      <c r="O30" s="1031"/>
      <c r="P30" s="1032"/>
      <c r="Q30" s="1038">
        <v>44986</v>
      </c>
      <c r="R30" s="1039"/>
      <c r="S30" s="1039"/>
      <c r="T30" s="1039"/>
      <c r="U30" s="1039"/>
      <c r="V30" s="1039">
        <v>44932</v>
      </c>
      <c r="W30" s="1039"/>
      <c r="X30" s="1039"/>
      <c r="Y30" s="1039"/>
      <c r="Z30" s="1039"/>
      <c r="AA30" s="1039">
        <v>54</v>
      </c>
      <c r="AB30" s="1039"/>
      <c r="AC30" s="1039"/>
      <c r="AD30" s="1039"/>
      <c r="AE30" s="1040"/>
      <c r="AF30" s="1035">
        <v>54</v>
      </c>
      <c r="AG30" s="1036"/>
      <c r="AH30" s="1036"/>
      <c r="AI30" s="1036"/>
      <c r="AJ30" s="1037"/>
      <c r="AK30" s="980">
        <v>6536</v>
      </c>
      <c r="AL30" s="971"/>
      <c r="AM30" s="971"/>
      <c r="AN30" s="971"/>
      <c r="AO30" s="971"/>
      <c r="AP30" s="971" t="s">
        <v>560</v>
      </c>
      <c r="AQ30" s="971"/>
      <c r="AR30" s="971"/>
      <c r="AS30" s="971"/>
      <c r="AT30" s="971"/>
      <c r="AU30" s="971" t="s">
        <v>560</v>
      </c>
      <c r="AV30" s="971"/>
      <c r="AW30" s="971"/>
      <c r="AX30" s="971"/>
      <c r="AY30" s="971"/>
      <c r="AZ30" s="1041" t="s">
        <v>560</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3" customHeight="1" x14ac:dyDescent="0.2">
      <c r="A31" s="230">
        <v>4</v>
      </c>
      <c r="B31" s="1030" t="s">
        <v>397</v>
      </c>
      <c r="C31" s="1031"/>
      <c r="D31" s="1031"/>
      <c r="E31" s="1031"/>
      <c r="F31" s="1031"/>
      <c r="G31" s="1031"/>
      <c r="H31" s="1031"/>
      <c r="I31" s="1031"/>
      <c r="J31" s="1031"/>
      <c r="K31" s="1031"/>
      <c r="L31" s="1031"/>
      <c r="M31" s="1031"/>
      <c r="N31" s="1031"/>
      <c r="O31" s="1031"/>
      <c r="P31" s="1032"/>
      <c r="Q31" s="1038">
        <v>31039</v>
      </c>
      <c r="R31" s="1039"/>
      <c r="S31" s="1039"/>
      <c r="T31" s="1039"/>
      <c r="U31" s="1039"/>
      <c r="V31" s="1039">
        <v>31039</v>
      </c>
      <c r="W31" s="1039"/>
      <c r="X31" s="1039"/>
      <c r="Y31" s="1039"/>
      <c r="Z31" s="1039"/>
      <c r="AA31" s="1039" t="s">
        <v>560</v>
      </c>
      <c r="AB31" s="1039"/>
      <c r="AC31" s="1039"/>
      <c r="AD31" s="1039"/>
      <c r="AE31" s="1040"/>
      <c r="AF31" s="1035" t="s">
        <v>122</v>
      </c>
      <c r="AG31" s="1036"/>
      <c r="AH31" s="1036"/>
      <c r="AI31" s="1036"/>
      <c r="AJ31" s="1037"/>
      <c r="AK31" s="980">
        <v>2080</v>
      </c>
      <c r="AL31" s="971"/>
      <c r="AM31" s="971"/>
      <c r="AN31" s="971"/>
      <c r="AO31" s="971"/>
      <c r="AP31" s="1042" t="s">
        <v>560</v>
      </c>
      <c r="AQ31" s="971"/>
      <c r="AR31" s="971"/>
      <c r="AS31" s="971"/>
      <c r="AT31" s="971"/>
      <c r="AU31" s="971" t="s">
        <v>560</v>
      </c>
      <c r="AV31" s="971"/>
      <c r="AW31" s="971"/>
      <c r="AX31" s="971"/>
      <c r="AY31" s="971"/>
      <c r="AZ31" s="1041" t="s">
        <v>560</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3" customHeight="1" x14ac:dyDescent="0.2">
      <c r="A32" s="230">
        <v>5</v>
      </c>
      <c r="B32" s="1030" t="s">
        <v>398</v>
      </c>
      <c r="C32" s="1031"/>
      <c r="D32" s="1031"/>
      <c r="E32" s="1031"/>
      <c r="F32" s="1031"/>
      <c r="G32" s="1031"/>
      <c r="H32" s="1031"/>
      <c r="I32" s="1031"/>
      <c r="J32" s="1031"/>
      <c r="K32" s="1031"/>
      <c r="L32" s="1031"/>
      <c r="M32" s="1031"/>
      <c r="N32" s="1031"/>
      <c r="O32" s="1031"/>
      <c r="P32" s="1032"/>
      <c r="Q32" s="1038">
        <v>23423</v>
      </c>
      <c r="R32" s="1039"/>
      <c r="S32" s="1039"/>
      <c r="T32" s="1039"/>
      <c r="U32" s="1039"/>
      <c r="V32" s="1039">
        <v>23350</v>
      </c>
      <c r="W32" s="1039"/>
      <c r="X32" s="1039"/>
      <c r="Y32" s="1039"/>
      <c r="Z32" s="1039"/>
      <c r="AA32" s="1039">
        <v>73</v>
      </c>
      <c r="AB32" s="1039"/>
      <c r="AC32" s="1039"/>
      <c r="AD32" s="1039"/>
      <c r="AE32" s="1040"/>
      <c r="AF32" s="1035">
        <v>64</v>
      </c>
      <c r="AG32" s="1036"/>
      <c r="AH32" s="1036"/>
      <c r="AI32" s="1036"/>
      <c r="AJ32" s="1037"/>
      <c r="AK32" s="980" t="s">
        <v>560</v>
      </c>
      <c r="AL32" s="971"/>
      <c r="AM32" s="971"/>
      <c r="AN32" s="971"/>
      <c r="AO32" s="971"/>
      <c r="AP32" s="981" t="s">
        <v>560</v>
      </c>
      <c r="AQ32" s="979"/>
      <c r="AR32" s="979"/>
      <c r="AS32" s="979"/>
      <c r="AT32" s="980"/>
      <c r="AU32" s="971" t="s">
        <v>560</v>
      </c>
      <c r="AV32" s="971"/>
      <c r="AW32" s="971"/>
      <c r="AX32" s="971"/>
      <c r="AY32" s="971"/>
      <c r="AZ32" s="1041" t="s">
        <v>560</v>
      </c>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3" customHeight="1" x14ac:dyDescent="0.2">
      <c r="A33" s="230">
        <v>6</v>
      </c>
      <c r="B33" s="1030" t="s">
        <v>399</v>
      </c>
      <c r="C33" s="1031"/>
      <c r="D33" s="1031"/>
      <c r="E33" s="1031"/>
      <c r="F33" s="1031"/>
      <c r="G33" s="1031"/>
      <c r="H33" s="1031"/>
      <c r="I33" s="1031"/>
      <c r="J33" s="1031"/>
      <c r="K33" s="1031"/>
      <c r="L33" s="1031"/>
      <c r="M33" s="1031"/>
      <c r="N33" s="1031"/>
      <c r="O33" s="1031"/>
      <c r="P33" s="1032"/>
      <c r="Q33" s="1038">
        <v>7777</v>
      </c>
      <c r="R33" s="1039"/>
      <c r="S33" s="1039"/>
      <c r="T33" s="1039"/>
      <c r="U33" s="1039"/>
      <c r="V33" s="1039">
        <v>7320</v>
      </c>
      <c r="W33" s="1039"/>
      <c r="X33" s="1039"/>
      <c r="Y33" s="1039"/>
      <c r="Z33" s="1039"/>
      <c r="AA33" s="1039">
        <v>457</v>
      </c>
      <c r="AB33" s="1039"/>
      <c r="AC33" s="1039"/>
      <c r="AD33" s="1039"/>
      <c r="AE33" s="1040"/>
      <c r="AF33" s="1035">
        <v>2113</v>
      </c>
      <c r="AG33" s="1036"/>
      <c r="AH33" s="1036"/>
      <c r="AI33" s="1036"/>
      <c r="AJ33" s="1037"/>
      <c r="AK33" s="980">
        <v>21</v>
      </c>
      <c r="AL33" s="971"/>
      <c r="AM33" s="971"/>
      <c r="AN33" s="971"/>
      <c r="AO33" s="971"/>
      <c r="AP33" s="971">
        <v>37146</v>
      </c>
      <c r="AQ33" s="971"/>
      <c r="AR33" s="971"/>
      <c r="AS33" s="971"/>
      <c r="AT33" s="971"/>
      <c r="AU33" s="971">
        <v>1152</v>
      </c>
      <c r="AV33" s="971"/>
      <c r="AW33" s="971"/>
      <c r="AX33" s="971"/>
      <c r="AY33" s="971"/>
      <c r="AZ33" s="1041" t="s">
        <v>560</v>
      </c>
      <c r="BA33" s="1041"/>
      <c r="BB33" s="1041"/>
      <c r="BC33" s="1041"/>
      <c r="BD33" s="1041"/>
      <c r="BE33" s="972" t="s">
        <v>400</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3" customHeight="1" x14ac:dyDescent="0.2">
      <c r="A34" s="230">
        <v>7</v>
      </c>
      <c r="B34" s="1030" t="s">
        <v>401</v>
      </c>
      <c r="C34" s="1031"/>
      <c r="D34" s="1031"/>
      <c r="E34" s="1031"/>
      <c r="F34" s="1031"/>
      <c r="G34" s="1031"/>
      <c r="H34" s="1031"/>
      <c r="I34" s="1031"/>
      <c r="J34" s="1031"/>
      <c r="K34" s="1031"/>
      <c r="L34" s="1031"/>
      <c r="M34" s="1031"/>
      <c r="N34" s="1031"/>
      <c r="O34" s="1031"/>
      <c r="P34" s="1032"/>
      <c r="Q34" s="1038">
        <v>448</v>
      </c>
      <c r="R34" s="1039"/>
      <c r="S34" s="1039"/>
      <c r="T34" s="1039"/>
      <c r="U34" s="1039"/>
      <c r="V34" s="1039">
        <v>301</v>
      </c>
      <c r="W34" s="1039"/>
      <c r="X34" s="1039"/>
      <c r="Y34" s="1039"/>
      <c r="Z34" s="1039"/>
      <c r="AA34" s="1039">
        <v>147</v>
      </c>
      <c r="AB34" s="1039"/>
      <c r="AC34" s="1039"/>
      <c r="AD34" s="1039"/>
      <c r="AE34" s="1040"/>
      <c r="AF34" s="1035">
        <v>2868</v>
      </c>
      <c r="AG34" s="1036"/>
      <c r="AH34" s="1036"/>
      <c r="AI34" s="1036"/>
      <c r="AJ34" s="1037"/>
      <c r="AK34" s="980" t="s">
        <v>560</v>
      </c>
      <c r="AL34" s="971"/>
      <c r="AM34" s="971"/>
      <c r="AN34" s="971"/>
      <c r="AO34" s="971"/>
      <c r="AP34" s="971">
        <v>196</v>
      </c>
      <c r="AQ34" s="971"/>
      <c r="AR34" s="971"/>
      <c r="AS34" s="971"/>
      <c r="AT34" s="971"/>
      <c r="AU34" s="971" t="s">
        <v>560</v>
      </c>
      <c r="AV34" s="971"/>
      <c r="AW34" s="971"/>
      <c r="AX34" s="971"/>
      <c r="AY34" s="971"/>
      <c r="AZ34" s="1041" t="s">
        <v>560</v>
      </c>
      <c r="BA34" s="1041"/>
      <c r="BB34" s="1041"/>
      <c r="BC34" s="1041"/>
      <c r="BD34" s="1041"/>
      <c r="BE34" s="972" t="s">
        <v>400</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3" customHeight="1" x14ac:dyDescent="0.2">
      <c r="A35" s="230">
        <v>8</v>
      </c>
      <c r="B35" s="1030" t="s">
        <v>402</v>
      </c>
      <c r="C35" s="1031"/>
      <c r="D35" s="1031"/>
      <c r="E35" s="1031"/>
      <c r="F35" s="1031"/>
      <c r="G35" s="1031"/>
      <c r="H35" s="1031"/>
      <c r="I35" s="1031"/>
      <c r="J35" s="1031"/>
      <c r="K35" s="1031"/>
      <c r="L35" s="1031"/>
      <c r="M35" s="1031"/>
      <c r="N35" s="1031"/>
      <c r="O35" s="1031"/>
      <c r="P35" s="1032"/>
      <c r="Q35" s="1038">
        <v>14686</v>
      </c>
      <c r="R35" s="1039"/>
      <c r="S35" s="1039"/>
      <c r="T35" s="1039"/>
      <c r="U35" s="1039"/>
      <c r="V35" s="1039">
        <v>13499</v>
      </c>
      <c r="W35" s="1039"/>
      <c r="X35" s="1039"/>
      <c r="Y35" s="1039"/>
      <c r="Z35" s="1039"/>
      <c r="AA35" s="1039">
        <v>1187</v>
      </c>
      <c r="AB35" s="1039"/>
      <c r="AC35" s="1039"/>
      <c r="AD35" s="1039"/>
      <c r="AE35" s="1040"/>
      <c r="AF35" s="1035">
        <v>3119</v>
      </c>
      <c r="AG35" s="1036"/>
      <c r="AH35" s="1036"/>
      <c r="AI35" s="1036"/>
      <c r="AJ35" s="1037"/>
      <c r="AK35" s="980">
        <v>3889</v>
      </c>
      <c r="AL35" s="971"/>
      <c r="AM35" s="971"/>
      <c r="AN35" s="971"/>
      <c r="AO35" s="971"/>
      <c r="AP35" s="971">
        <v>77457</v>
      </c>
      <c r="AQ35" s="971"/>
      <c r="AR35" s="971"/>
      <c r="AS35" s="971"/>
      <c r="AT35" s="971"/>
      <c r="AU35" s="971">
        <v>38961</v>
      </c>
      <c r="AV35" s="971"/>
      <c r="AW35" s="971"/>
      <c r="AX35" s="971"/>
      <c r="AY35" s="971"/>
      <c r="AZ35" s="1041" t="s">
        <v>560</v>
      </c>
      <c r="BA35" s="1041"/>
      <c r="BB35" s="1041"/>
      <c r="BC35" s="1041"/>
      <c r="BD35" s="1041"/>
      <c r="BE35" s="972" t="s">
        <v>400</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3" customHeight="1" x14ac:dyDescent="0.2">
      <c r="A36" s="230">
        <v>9</v>
      </c>
      <c r="B36" s="1030" t="s">
        <v>403</v>
      </c>
      <c r="C36" s="1031"/>
      <c r="D36" s="1031"/>
      <c r="E36" s="1031"/>
      <c r="F36" s="1031"/>
      <c r="G36" s="1031"/>
      <c r="H36" s="1031"/>
      <c r="I36" s="1031"/>
      <c r="J36" s="1031"/>
      <c r="K36" s="1031"/>
      <c r="L36" s="1031"/>
      <c r="M36" s="1031"/>
      <c r="N36" s="1031"/>
      <c r="O36" s="1031"/>
      <c r="P36" s="1032"/>
      <c r="Q36" s="1038">
        <v>13587</v>
      </c>
      <c r="R36" s="1039"/>
      <c r="S36" s="1039"/>
      <c r="T36" s="1039"/>
      <c r="U36" s="1039"/>
      <c r="V36" s="1039">
        <v>14802</v>
      </c>
      <c r="W36" s="1039"/>
      <c r="X36" s="1039"/>
      <c r="Y36" s="1039"/>
      <c r="Z36" s="1039"/>
      <c r="AA36" s="1039">
        <v>-1215</v>
      </c>
      <c r="AB36" s="1039"/>
      <c r="AC36" s="1039"/>
      <c r="AD36" s="1039"/>
      <c r="AE36" s="1040"/>
      <c r="AF36" s="1035">
        <v>895</v>
      </c>
      <c r="AG36" s="1036"/>
      <c r="AH36" s="1036"/>
      <c r="AI36" s="1036"/>
      <c r="AJ36" s="1037"/>
      <c r="AK36" s="980">
        <v>1438</v>
      </c>
      <c r="AL36" s="971"/>
      <c r="AM36" s="971"/>
      <c r="AN36" s="971"/>
      <c r="AO36" s="971"/>
      <c r="AP36" s="971">
        <v>3973</v>
      </c>
      <c r="AQ36" s="971"/>
      <c r="AR36" s="971"/>
      <c r="AS36" s="971"/>
      <c r="AT36" s="971"/>
      <c r="AU36" s="971">
        <v>2114</v>
      </c>
      <c r="AV36" s="971"/>
      <c r="AW36" s="971"/>
      <c r="AX36" s="971"/>
      <c r="AY36" s="971"/>
      <c r="AZ36" s="1041" t="s">
        <v>560</v>
      </c>
      <c r="BA36" s="1041"/>
      <c r="BB36" s="1041"/>
      <c r="BC36" s="1041"/>
      <c r="BD36" s="1041"/>
      <c r="BE36" s="972" t="s">
        <v>400</v>
      </c>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3" customHeight="1" x14ac:dyDescent="0.2">
      <c r="A37" s="230">
        <v>10</v>
      </c>
      <c r="B37" s="1030" t="s">
        <v>404</v>
      </c>
      <c r="C37" s="1031"/>
      <c r="D37" s="1031"/>
      <c r="E37" s="1031"/>
      <c r="F37" s="1031"/>
      <c r="G37" s="1031"/>
      <c r="H37" s="1031"/>
      <c r="I37" s="1031"/>
      <c r="J37" s="1031"/>
      <c r="K37" s="1031"/>
      <c r="L37" s="1031"/>
      <c r="M37" s="1031"/>
      <c r="N37" s="1031"/>
      <c r="O37" s="1031"/>
      <c r="P37" s="1032"/>
      <c r="Q37" s="1038">
        <v>1497</v>
      </c>
      <c r="R37" s="1039"/>
      <c r="S37" s="1039"/>
      <c r="T37" s="1039"/>
      <c r="U37" s="1039"/>
      <c r="V37" s="1039">
        <v>1276</v>
      </c>
      <c r="W37" s="1039"/>
      <c r="X37" s="1039"/>
      <c r="Y37" s="1039"/>
      <c r="Z37" s="1039"/>
      <c r="AA37" s="1039">
        <v>221</v>
      </c>
      <c r="AB37" s="1039"/>
      <c r="AC37" s="1039"/>
      <c r="AD37" s="1039"/>
      <c r="AE37" s="1040"/>
      <c r="AF37" s="1035">
        <v>40</v>
      </c>
      <c r="AG37" s="1036"/>
      <c r="AH37" s="1036"/>
      <c r="AI37" s="1036"/>
      <c r="AJ37" s="1037"/>
      <c r="AK37" s="980">
        <v>858</v>
      </c>
      <c r="AL37" s="971"/>
      <c r="AM37" s="971"/>
      <c r="AN37" s="971"/>
      <c r="AO37" s="971"/>
      <c r="AP37" s="971">
        <v>4086</v>
      </c>
      <c r="AQ37" s="971"/>
      <c r="AR37" s="971"/>
      <c r="AS37" s="971"/>
      <c r="AT37" s="971"/>
      <c r="AU37" s="971">
        <v>3911</v>
      </c>
      <c r="AV37" s="971"/>
      <c r="AW37" s="971"/>
      <c r="AX37" s="971"/>
      <c r="AY37" s="971"/>
      <c r="AZ37" s="1041" t="s">
        <v>560</v>
      </c>
      <c r="BA37" s="1041"/>
      <c r="BB37" s="1041"/>
      <c r="BC37" s="1041"/>
      <c r="BD37" s="1041"/>
      <c r="BE37" s="972" t="s">
        <v>400</v>
      </c>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3" customHeight="1" x14ac:dyDescent="0.2">
      <c r="A38" s="230">
        <v>11</v>
      </c>
      <c r="B38" s="1030" t="s">
        <v>405</v>
      </c>
      <c r="C38" s="1031"/>
      <c r="D38" s="1031"/>
      <c r="E38" s="1031"/>
      <c r="F38" s="1031"/>
      <c r="G38" s="1031"/>
      <c r="H38" s="1031"/>
      <c r="I38" s="1031"/>
      <c r="J38" s="1031"/>
      <c r="K38" s="1031"/>
      <c r="L38" s="1031"/>
      <c r="M38" s="1031"/>
      <c r="N38" s="1031"/>
      <c r="O38" s="1031"/>
      <c r="P38" s="1032"/>
      <c r="Q38" s="1038">
        <v>244</v>
      </c>
      <c r="R38" s="1039"/>
      <c r="S38" s="1039"/>
      <c r="T38" s="1039"/>
      <c r="U38" s="1039"/>
      <c r="V38" s="1039">
        <v>244</v>
      </c>
      <c r="W38" s="1039"/>
      <c r="X38" s="1039"/>
      <c r="Y38" s="1039"/>
      <c r="Z38" s="1039"/>
      <c r="AA38" s="1039" t="s">
        <v>560</v>
      </c>
      <c r="AB38" s="1039"/>
      <c r="AC38" s="1039"/>
      <c r="AD38" s="1039"/>
      <c r="AE38" s="1040"/>
      <c r="AF38" s="1035" t="s">
        <v>122</v>
      </c>
      <c r="AG38" s="1036"/>
      <c r="AH38" s="1036"/>
      <c r="AI38" s="1036"/>
      <c r="AJ38" s="1037"/>
      <c r="AK38" s="980">
        <v>41</v>
      </c>
      <c r="AL38" s="971"/>
      <c r="AM38" s="971"/>
      <c r="AN38" s="971"/>
      <c r="AO38" s="971"/>
      <c r="AP38" s="971">
        <v>170</v>
      </c>
      <c r="AQ38" s="971"/>
      <c r="AR38" s="971"/>
      <c r="AS38" s="971"/>
      <c r="AT38" s="971"/>
      <c r="AU38" s="971">
        <v>61</v>
      </c>
      <c r="AV38" s="971"/>
      <c r="AW38" s="971"/>
      <c r="AX38" s="971"/>
      <c r="AY38" s="971"/>
      <c r="AZ38" s="1041" t="s">
        <v>560</v>
      </c>
      <c r="BA38" s="1041"/>
      <c r="BB38" s="1041"/>
      <c r="BC38" s="1041"/>
      <c r="BD38" s="1041"/>
      <c r="BE38" s="972" t="s">
        <v>406</v>
      </c>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3" customHeight="1" x14ac:dyDescent="0.2">
      <c r="A39" s="230">
        <v>12</v>
      </c>
      <c r="B39" s="1030" t="s">
        <v>407</v>
      </c>
      <c r="C39" s="1031"/>
      <c r="D39" s="1031"/>
      <c r="E39" s="1031"/>
      <c r="F39" s="1031"/>
      <c r="G39" s="1031"/>
      <c r="H39" s="1031"/>
      <c r="I39" s="1031"/>
      <c r="J39" s="1031"/>
      <c r="K39" s="1031"/>
      <c r="L39" s="1031"/>
      <c r="M39" s="1031"/>
      <c r="N39" s="1031"/>
      <c r="O39" s="1031"/>
      <c r="P39" s="1032"/>
      <c r="Q39" s="1038">
        <v>1929</v>
      </c>
      <c r="R39" s="1039"/>
      <c r="S39" s="1039"/>
      <c r="T39" s="1039"/>
      <c r="U39" s="1039"/>
      <c r="V39" s="1039">
        <v>1929</v>
      </c>
      <c r="W39" s="1039"/>
      <c r="X39" s="1039"/>
      <c r="Y39" s="1039"/>
      <c r="Z39" s="1039"/>
      <c r="AA39" s="1039" t="s">
        <v>560</v>
      </c>
      <c r="AB39" s="1039"/>
      <c r="AC39" s="1039"/>
      <c r="AD39" s="1039"/>
      <c r="AE39" s="1040"/>
      <c r="AF39" s="1035" t="s">
        <v>122</v>
      </c>
      <c r="AG39" s="1036"/>
      <c r="AH39" s="1036"/>
      <c r="AI39" s="1036"/>
      <c r="AJ39" s="1037"/>
      <c r="AK39" s="980">
        <v>1277</v>
      </c>
      <c r="AL39" s="971"/>
      <c r="AM39" s="971"/>
      <c r="AN39" s="971"/>
      <c r="AO39" s="971"/>
      <c r="AP39" s="971">
        <v>698</v>
      </c>
      <c r="AQ39" s="971"/>
      <c r="AR39" s="971"/>
      <c r="AS39" s="971"/>
      <c r="AT39" s="971"/>
      <c r="AU39" s="971">
        <v>349</v>
      </c>
      <c r="AV39" s="971"/>
      <c r="AW39" s="971"/>
      <c r="AX39" s="971"/>
      <c r="AY39" s="971"/>
      <c r="AZ39" s="1041" t="s">
        <v>560</v>
      </c>
      <c r="BA39" s="1041"/>
      <c r="BB39" s="1041"/>
      <c r="BC39" s="1041"/>
      <c r="BD39" s="1041"/>
      <c r="BE39" s="972" t="s">
        <v>406</v>
      </c>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3" customHeight="1" x14ac:dyDescent="0.2">
      <c r="A40" s="226">
        <v>13</v>
      </c>
      <c r="B40" s="1030" t="s">
        <v>408</v>
      </c>
      <c r="C40" s="1031"/>
      <c r="D40" s="1031"/>
      <c r="E40" s="1031"/>
      <c r="F40" s="1031"/>
      <c r="G40" s="1031"/>
      <c r="H40" s="1031"/>
      <c r="I40" s="1031"/>
      <c r="J40" s="1031"/>
      <c r="K40" s="1031"/>
      <c r="L40" s="1031"/>
      <c r="M40" s="1031"/>
      <c r="N40" s="1031"/>
      <c r="O40" s="1031"/>
      <c r="P40" s="1032"/>
      <c r="Q40" s="1038">
        <v>1971</v>
      </c>
      <c r="R40" s="1039"/>
      <c r="S40" s="1039"/>
      <c r="T40" s="1039"/>
      <c r="U40" s="1039"/>
      <c r="V40" s="1039">
        <v>1971</v>
      </c>
      <c r="W40" s="1039"/>
      <c r="X40" s="1039"/>
      <c r="Y40" s="1039"/>
      <c r="Z40" s="1039"/>
      <c r="AA40" s="1039" t="s">
        <v>560</v>
      </c>
      <c r="AB40" s="1039"/>
      <c r="AC40" s="1039"/>
      <c r="AD40" s="1039"/>
      <c r="AE40" s="1040"/>
      <c r="AF40" s="1035">
        <v>474</v>
      </c>
      <c r="AG40" s="1036"/>
      <c r="AH40" s="1036"/>
      <c r="AI40" s="1036"/>
      <c r="AJ40" s="1037"/>
      <c r="AK40" s="980">
        <v>6</v>
      </c>
      <c r="AL40" s="971"/>
      <c r="AM40" s="971"/>
      <c r="AN40" s="971"/>
      <c r="AO40" s="971"/>
      <c r="AP40" s="971">
        <v>1350</v>
      </c>
      <c r="AQ40" s="971"/>
      <c r="AR40" s="971"/>
      <c r="AS40" s="971"/>
      <c r="AT40" s="971"/>
      <c r="AU40" s="971" t="s">
        <v>560</v>
      </c>
      <c r="AV40" s="971"/>
      <c r="AW40" s="971"/>
      <c r="AX40" s="971"/>
      <c r="AY40" s="971"/>
      <c r="AZ40" s="1041" t="s">
        <v>560</v>
      </c>
      <c r="BA40" s="1041"/>
      <c r="BB40" s="1041"/>
      <c r="BC40" s="1041"/>
      <c r="BD40" s="1041"/>
      <c r="BE40" s="972" t="s">
        <v>406</v>
      </c>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3"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3"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3"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3"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3"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3"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3"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3"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3"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3"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3"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3"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3"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3"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3"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3"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3"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3"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3"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3"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3"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3"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409</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3" customHeight="1" thickBot="1" x14ac:dyDescent="0.25">
      <c r="A63" s="228" t="s">
        <v>382</v>
      </c>
      <c r="B63" s="937" t="s">
        <v>410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9760</v>
      </c>
      <c r="AG63" s="959"/>
      <c r="AH63" s="959"/>
      <c r="AI63" s="959"/>
      <c r="AJ63" s="1022"/>
      <c r="AK63" s="1023"/>
      <c r="AL63" s="963"/>
      <c r="AM63" s="963"/>
      <c r="AN63" s="963"/>
      <c r="AO63" s="963"/>
      <c r="AP63" s="959">
        <v>125073</v>
      </c>
      <c r="AQ63" s="959"/>
      <c r="AR63" s="959"/>
      <c r="AS63" s="959"/>
      <c r="AT63" s="959"/>
      <c r="AU63" s="959">
        <v>34006</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3"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3" customHeight="1" thickBot="1" x14ac:dyDescent="0.25">
      <c r="A65" s="220" t="s">
        <v>411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3" customHeight="1" x14ac:dyDescent="0.2">
      <c r="A66" s="995" t="s">
        <v>412</v>
      </c>
      <c r="B66" s="996"/>
      <c r="C66" s="996"/>
      <c r="D66" s="996"/>
      <c r="E66" s="996"/>
      <c r="F66" s="996"/>
      <c r="G66" s="996"/>
      <c r="H66" s="996"/>
      <c r="I66" s="996"/>
      <c r="J66" s="996"/>
      <c r="K66" s="996"/>
      <c r="L66" s="996"/>
      <c r="M66" s="996"/>
      <c r="N66" s="996"/>
      <c r="O66" s="996"/>
      <c r="P66" s="997"/>
      <c r="Q66" s="1001" t="s">
        <v>386</v>
      </c>
      <c r="R66" s="1002"/>
      <c r="S66" s="1002"/>
      <c r="T66" s="1002"/>
      <c r="U66" s="1003"/>
      <c r="V66" s="1001" t="s">
        <v>387</v>
      </c>
      <c r="W66" s="1002"/>
      <c r="X66" s="1002"/>
      <c r="Y66" s="1002"/>
      <c r="Z66" s="1003"/>
      <c r="AA66" s="1001" t="s">
        <v>388</v>
      </c>
      <c r="AB66" s="1002"/>
      <c r="AC66" s="1002"/>
      <c r="AD66" s="1002"/>
      <c r="AE66" s="1003"/>
      <c r="AF66" s="1007" t="s">
        <v>389</v>
      </c>
      <c r="AG66" s="1008"/>
      <c r="AH66" s="1008"/>
      <c r="AI66" s="1008"/>
      <c r="AJ66" s="1009"/>
      <c r="AK66" s="1001" t="s">
        <v>390</v>
      </c>
      <c r="AL66" s="996"/>
      <c r="AM66" s="996"/>
      <c r="AN66" s="996"/>
      <c r="AO66" s="997"/>
      <c r="AP66" s="1001" t="s">
        <v>391</v>
      </c>
      <c r="AQ66" s="1002"/>
      <c r="AR66" s="1002"/>
      <c r="AS66" s="1002"/>
      <c r="AT66" s="1003"/>
      <c r="AU66" s="1001" t="s">
        <v>413</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3"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3" customHeight="1" thickTop="1" x14ac:dyDescent="0.2">
      <c r="A68" s="224">
        <v>1</v>
      </c>
      <c r="B68" s="985" t="s">
        <v>581</v>
      </c>
      <c r="C68" s="986"/>
      <c r="D68" s="986"/>
      <c r="E68" s="986"/>
      <c r="F68" s="986"/>
      <c r="G68" s="986"/>
      <c r="H68" s="986"/>
      <c r="I68" s="986"/>
      <c r="J68" s="986"/>
      <c r="K68" s="986"/>
      <c r="L68" s="986"/>
      <c r="M68" s="986"/>
      <c r="N68" s="986"/>
      <c r="O68" s="986"/>
      <c r="P68" s="987"/>
      <c r="Q68" s="988">
        <v>5035</v>
      </c>
      <c r="R68" s="982"/>
      <c r="S68" s="982"/>
      <c r="T68" s="982"/>
      <c r="U68" s="982"/>
      <c r="V68" s="982">
        <v>4372</v>
      </c>
      <c r="W68" s="982"/>
      <c r="X68" s="982"/>
      <c r="Y68" s="982"/>
      <c r="Z68" s="982"/>
      <c r="AA68" s="982">
        <v>663</v>
      </c>
      <c r="AB68" s="982"/>
      <c r="AC68" s="982"/>
      <c r="AD68" s="982"/>
      <c r="AE68" s="982"/>
      <c r="AF68" s="982">
        <v>663</v>
      </c>
      <c r="AG68" s="982"/>
      <c r="AH68" s="982"/>
      <c r="AI68" s="982"/>
      <c r="AJ68" s="982"/>
      <c r="AK68" s="982" t="s">
        <v>560</v>
      </c>
      <c r="AL68" s="982"/>
      <c r="AM68" s="982"/>
      <c r="AN68" s="982"/>
      <c r="AO68" s="982"/>
      <c r="AP68" s="982">
        <v>503</v>
      </c>
      <c r="AQ68" s="982"/>
      <c r="AR68" s="982"/>
      <c r="AS68" s="982"/>
      <c r="AT68" s="982"/>
      <c r="AU68" s="982">
        <v>304</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3" customHeight="1" x14ac:dyDescent="0.2">
      <c r="A69" s="226">
        <v>2</v>
      </c>
      <c r="B69" s="974" t="s">
        <v>582</v>
      </c>
      <c r="C69" s="975"/>
      <c r="D69" s="975"/>
      <c r="E69" s="975"/>
      <c r="F69" s="975"/>
      <c r="G69" s="975"/>
      <c r="H69" s="975"/>
      <c r="I69" s="975"/>
      <c r="J69" s="975"/>
      <c r="K69" s="975"/>
      <c r="L69" s="975"/>
      <c r="M69" s="975"/>
      <c r="N69" s="975"/>
      <c r="O69" s="975"/>
      <c r="P69" s="976"/>
      <c r="Q69" s="977">
        <v>286</v>
      </c>
      <c r="R69" s="971"/>
      <c r="S69" s="971"/>
      <c r="T69" s="971"/>
      <c r="U69" s="971"/>
      <c r="V69" s="971">
        <v>162</v>
      </c>
      <c r="W69" s="971"/>
      <c r="X69" s="971"/>
      <c r="Y69" s="971"/>
      <c r="Z69" s="971"/>
      <c r="AA69" s="971">
        <v>124</v>
      </c>
      <c r="AB69" s="971"/>
      <c r="AC69" s="971"/>
      <c r="AD69" s="971"/>
      <c r="AE69" s="971"/>
      <c r="AF69" s="971">
        <v>124</v>
      </c>
      <c r="AG69" s="971"/>
      <c r="AH69" s="971"/>
      <c r="AI69" s="971"/>
      <c r="AJ69" s="971"/>
      <c r="AK69" s="971" t="s">
        <v>560</v>
      </c>
      <c r="AL69" s="971"/>
      <c r="AM69" s="971"/>
      <c r="AN69" s="971"/>
      <c r="AO69" s="971"/>
      <c r="AP69" s="971" t="s">
        <v>560</v>
      </c>
      <c r="AQ69" s="971"/>
      <c r="AR69" s="971"/>
      <c r="AS69" s="971"/>
      <c r="AT69" s="971"/>
      <c r="AU69" s="971" t="s">
        <v>560</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3" customHeight="1" x14ac:dyDescent="0.2">
      <c r="A70" s="226">
        <v>3</v>
      </c>
      <c r="B70" s="974" t="s">
        <v>583</v>
      </c>
      <c r="C70" s="975"/>
      <c r="D70" s="975"/>
      <c r="E70" s="975"/>
      <c r="F70" s="975"/>
      <c r="G70" s="975"/>
      <c r="H70" s="975"/>
      <c r="I70" s="975"/>
      <c r="J70" s="975"/>
      <c r="K70" s="975"/>
      <c r="L70" s="975"/>
      <c r="M70" s="975"/>
      <c r="N70" s="975"/>
      <c r="O70" s="975"/>
      <c r="P70" s="976"/>
      <c r="Q70" s="977">
        <v>6</v>
      </c>
      <c r="R70" s="971"/>
      <c r="S70" s="971"/>
      <c r="T70" s="971"/>
      <c r="U70" s="971"/>
      <c r="V70" s="971">
        <v>3</v>
      </c>
      <c r="W70" s="971"/>
      <c r="X70" s="971"/>
      <c r="Y70" s="971"/>
      <c r="Z70" s="971"/>
      <c r="AA70" s="971">
        <v>3</v>
      </c>
      <c r="AB70" s="971"/>
      <c r="AC70" s="971"/>
      <c r="AD70" s="971"/>
      <c r="AE70" s="971"/>
      <c r="AF70" s="971">
        <v>3</v>
      </c>
      <c r="AG70" s="971"/>
      <c r="AH70" s="971"/>
      <c r="AI70" s="971"/>
      <c r="AJ70" s="971"/>
      <c r="AK70" s="971" t="s">
        <v>560</v>
      </c>
      <c r="AL70" s="971"/>
      <c r="AM70" s="971"/>
      <c r="AN70" s="971"/>
      <c r="AO70" s="971"/>
      <c r="AP70" s="971" t="s">
        <v>560</v>
      </c>
      <c r="AQ70" s="971"/>
      <c r="AR70" s="971"/>
      <c r="AS70" s="971"/>
      <c r="AT70" s="971"/>
      <c r="AU70" s="971" t="s">
        <v>560</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3" customHeight="1" x14ac:dyDescent="0.2">
      <c r="A71" s="226">
        <v>4</v>
      </c>
      <c r="B71" s="974" t="s">
        <v>584</v>
      </c>
      <c r="C71" s="975"/>
      <c r="D71" s="975"/>
      <c r="E71" s="975"/>
      <c r="F71" s="975"/>
      <c r="G71" s="975"/>
      <c r="H71" s="975"/>
      <c r="I71" s="975"/>
      <c r="J71" s="975"/>
      <c r="K71" s="975"/>
      <c r="L71" s="975"/>
      <c r="M71" s="975"/>
      <c r="N71" s="975"/>
      <c r="O71" s="975"/>
      <c r="P71" s="976"/>
      <c r="Q71" s="977">
        <v>0</v>
      </c>
      <c r="R71" s="971"/>
      <c r="S71" s="971"/>
      <c r="T71" s="971"/>
      <c r="U71" s="971"/>
      <c r="V71" s="971">
        <v>0</v>
      </c>
      <c r="W71" s="971"/>
      <c r="X71" s="971"/>
      <c r="Y71" s="971"/>
      <c r="Z71" s="971"/>
      <c r="AA71" s="971">
        <v>0</v>
      </c>
      <c r="AB71" s="971"/>
      <c r="AC71" s="971"/>
      <c r="AD71" s="971"/>
      <c r="AE71" s="971"/>
      <c r="AF71" s="971">
        <v>0</v>
      </c>
      <c r="AG71" s="971"/>
      <c r="AH71" s="971"/>
      <c r="AI71" s="971"/>
      <c r="AJ71" s="971"/>
      <c r="AK71" s="971" t="s">
        <v>560</v>
      </c>
      <c r="AL71" s="971"/>
      <c r="AM71" s="971"/>
      <c r="AN71" s="971"/>
      <c r="AO71" s="971"/>
      <c r="AP71" s="971" t="s">
        <v>560</v>
      </c>
      <c r="AQ71" s="971"/>
      <c r="AR71" s="971"/>
      <c r="AS71" s="971"/>
      <c r="AT71" s="971"/>
      <c r="AU71" s="971" t="s">
        <v>560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3" customHeight="1" x14ac:dyDescent="0.2">
      <c r="A72" s="226">
        <v>5</v>
      </c>
      <c r="B72" s="974" t="s">
        <v>585</v>
      </c>
      <c r="C72" s="975"/>
      <c r="D72" s="975"/>
      <c r="E72" s="975"/>
      <c r="F72" s="975"/>
      <c r="G72" s="975"/>
      <c r="H72" s="975"/>
      <c r="I72" s="975"/>
      <c r="J72" s="975"/>
      <c r="K72" s="975"/>
      <c r="L72" s="975"/>
      <c r="M72" s="975"/>
      <c r="N72" s="975"/>
      <c r="O72" s="975"/>
      <c r="P72" s="976"/>
      <c r="Q72" s="977">
        <v>166</v>
      </c>
      <c r="R72" s="971"/>
      <c r="S72" s="971"/>
      <c r="T72" s="971"/>
      <c r="U72" s="971"/>
      <c r="V72" s="971">
        <v>162</v>
      </c>
      <c r="W72" s="971"/>
      <c r="X72" s="971"/>
      <c r="Y72" s="971"/>
      <c r="Z72" s="971"/>
      <c r="AA72" s="971">
        <v>4</v>
      </c>
      <c r="AB72" s="971"/>
      <c r="AC72" s="971"/>
      <c r="AD72" s="971"/>
      <c r="AE72" s="971"/>
      <c r="AF72" s="971" t="s">
        <v>560</v>
      </c>
      <c r="AG72" s="971"/>
      <c r="AH72" s="971"/>
      <c r="AI72" s="971"/>
      <c r="AJ72" s="971"/>
      <c r="AK72" s="971" t="s">
        <v>560</v>
      </c>
      <c r="AL72" s="971"/>
      <c r="AM72" s="971"/>
      <c r="AN72" s="971"/>
      <c r="AO72" s="971"/>
      <c r="AP72" s="971" t="s">
        <v>560</v>
      </c>
      <c r="AQ72" s="971"/>
      <c r="AR72" s="971"/>
      <c r="AS72" s="971"/>
      <c r="AT72" s="971"/>
      <c r="AU72" s="971" t="s">
        <v>560</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3" customHeight="1" x14ac:dyDescent="0.2">
      <c r="A73" s="226">
        <v>6</v>
      </c>
      <c r="B73" s="974" t="s">
        <v>586</v>
      </c>
      <c r="C73" s="975"/>
      <c r="D73" s="975"/>
      <c r="E73" s="975"/>
      <c r="F73" s="975"/>
      <c r="G73" s="975"/>
      <c r="H73" s="975"/>
      <c r="I73" s="975"/>
      <c r="J73" s="975"/>
      <c r="K73" s="975"/>
      <c r="L73" s="975"/>
      <c r="M73" s="975"/>
      <c r="N73" s="975"/>
      <c r="O73" s="975"/>
      <c r="P73" s="976"/>
      <c r="Q73" s="977">
        <v>178905</v>
      </c>
      <c r="R73" s="971"/>
      <c r="S73" s="971"/>
      <c r="T73" s="971"/>
      <c r="U73" s="971"/>
      <c r="V73" s="971">
        <v>178905</v>
      </c>
      <c r="W73" s="971"/>
      <c r="X73" s="971"/>
      <c r="Y73" s="971"/>
      <c r="Z73" s="971"/>
      <c r="AA73" s="971">
        <v>0</v>
      </c>
      <c r="AB73" s="971"/>
      <c r="AC73" s="971"/>
      <c r="AD73" s="971"/>
      <c r="AE73" s="971"/>
      <c r="AF73" s="971" t="s">
        <v>560</v>
      </c>
      <c r="AG73" s="971"/>
      <c r="AH73" s="971"/>
      <c r="AI73" s="971"/>
      <c r="AJ73" s="971"/>
      <c r="AK73" s="971" t="s">
        <v>560</v>
      </c>
      <c r="AL73" s="971"/>
      <c r="AM73" s="971"/>
      <c r="AN73" s="971"/>
      <c r="AO73" s="971"/>
      <c r="AP73" s="971" t="s">
        <v>560</v>
      </c>
      <c r="AQ73" s="971"/>
      <c r="AR73" s="971"/>
      <c r="AS73" s="971"/>
      <c r="AT73" s="971"/>
      <c r="AU73" s="971" t="s">
        <v>560</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3"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3"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3"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3"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3"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3"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3"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3"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3"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3"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3"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3"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3"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3"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3" customHeight="1" thickBot="1" x14ac:dyDescent="0.25">
      <c r="A88" s="228" t="s">
        <v>382</v>
      </c>
      <c r="B88" s="937" t="s">
        <v>414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790</v>
      </c>
      <c r="AG88" s="959"/>
      <c r="AH88" s="959"/>
      <c r="AI88" s="959"/>
      <c r="AJ88" s="959"/>
      <c r="AK88" s="963"/>
      <c r="AL88" s="963"/>
      <c r="AM88" s="963"/>
      <c r="AN88" s="963"/>
      <c r="AO88" s="963"/>
      <c r="AP88" s="959">
        <v>503</v>
      </c>
      <c r="AQ88" s="959"/>
      <c r="AR88" s="959"/>
      <c r="AS88" s="959"/>
      <c r="AT88" s="959"/>
      <c r="AU88" s="959">
        <v>304</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3"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3"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3"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3"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3"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3"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3"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3"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3"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3"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3"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3"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3"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3"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382</v>
      </c>
      <c r="BR102" s="937" t="s">
        <v>415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3200</v>
      </c>
      <c r="CS102" s="953"/>
      <c r="CT102" s="953"/>
      <c r="CU102" s="953"/>
      <c r="CV102" s="954"/>
      <c r="CW102" s="952">
        <v>1843</v>
      </c>
      <c r="CX102" s="953"/>
      <c r="CY102" s="953"/>
      <c r="CZ102" s="953"/>
      <c r="DA102" s="954"/>
      <c r="DB102" s="952"/>
      <c r="DC102" s="953"/>
      <c r="DD102" s="953"/>
      <c r="DE102" s="953"/>
      <c r="DF102" s="954"/>
      <c r="DG102" s="952">
        <v>4044</v>
      </c>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3"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416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3"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417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3"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3"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3" customHeight="1" thickBot="1" x14ac:dyDescent="0.25">
      <c r="A107" s="237" t="s">
        <v>418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3" customHeight="1" x14ac:dyDescent="0.2">
      <c r="A108" s="942" t="s">
        <v>420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421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3" customHeight="1" x14ac:dyDescent="0.2">
      <c r="A109" s="895" t="s">
        <v>422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423</v>
      </c>
      <c r="AB109" s="896"/>
      <c r="AC109" s="896"/>
      <c r="AD109" s="896"/>
      <c r="AE109" s="897"/>
      <c r="AF109" s="898" t="s">
        <v>424</v>
      </c>
      <c r="AG109" s="896"/>
      <c r="AH109" s="896"/>
      <c r="AI109" s="896"/>
      <c r="AJ109" s="897"/>
      <c r="AK109" s="898" t="s">
        <v>294</v>
      </c>
      <c r="AL109" s="896"/>
      <c r="AM109" s="896"/>
      <c r="AN109" s="896"/>
      <c r="AO109" s="897"/>
      <c r="AP109" s="898" t="s">
        <v>425</v>
      </c>
      <c r="AQ109" s="896"/>
      <c r="AR109" s="896"/>
      <c r="AS109" s="896"/>
      <c r="AT109" s="929"/>
      <c r="AU109" s="895" t="s">
        <v>422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423</v>
      </c>
      <c r="BR109" s="896"/>
      <c r="BS109" s="896"/>
      <c r="BT109" s="896"/>
      <c r="BU109" s="897"/>
      <c r="BV109" s="898" t="s">
        <v>424</v>
      </c>
      <c r="BW109" s="896"/>
      <c r="BX109" s="896"/>
      <c r="BY109" s="896"/>
      <c r="BZ109" s="897"/>
      <c r="CA109" s="898" t="s">
        <v>294</v>
      </c>
      <c r="CB109" s="896"/>
      <c r="CC109" s="896"/>
      <c r="CD109" s="896"/>
      <c r="CE109" s="897"/>
      <c r="CF109" s="936" t="s">
        <v>425</v>
      </c>
      <c r="CG109" s="936"/>
      <c r="CH109" s="936"/>
      <c r="CI109" s="936"/>
      <c r="CJ109" s="936"/>
      <c r="CK109" s="898" t="s">
        <v>426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423</v>
      </c>
      <c r="DH109" s="896"/>
      <c r="DI109" s="896"/>
      <c r="DJ109" s="896"/>
      <c r="DK109" s="897"/>
      <c r="DL109" s="898" t="s">
        <v>424</v>
      </c>
      <c r="DM109" s="896"/>
      <c r="DN109" s="896"/>
      <c r="DO109" s="896"/>
      <c r="DP109" s="897"/>
      <c r="DQ109" s="898" t="s">
        <v>294</v>
      </c>
      <c r="DR109" s="896"/>
      <c r="DS109" s="896"/>
      <c r="DT109" s="896"/>
      <c r="DU109" s="897"/>
      <c r="DV109" s="898" t="s">
        <v>425</v>
      </c>
      <c r="DW109" s="896"/>
      <c r="DX109" s="896"/>
      <c r="DY109" s="896"/>
      <c r="DZ109" s="929"/>
    </row>
    <row r="110" spans="1:131" s="218" customFormat="1" ht="26.3" customHeight="1" x14ac:dyDescent="0.2">
      <c r="A110" s="807" t="s">
        <v>427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22080302</v>
      </c>
      <c r="AB110" s="889"/>
      <c r="AC110" s="889"/>
      <c r="AD110" s="889"/>
      <c r="AE110" s="890"/>
      <c r="AF110" s="891">
        <v>22289531</v>
      </c>
      <c r="AG110" s="889"/>
      <c r="AH110" s="889"/>
      <c r="AI110" s="889"/>
      <c r="AJ110" s="890"/>
      <c r="AK110" s="891">
        <v>22695889</v>
      </c>
      <c r="AL110" s="889"/>
      <c r="AM110" s="889"/>
      <c r="AN110" s="889"/>
      <c r="AO110" s="890"/>
      <c r="AP110" s="892">
        <v>25.2</v>
      </c>
      <c r="AQ110" s="893"/>
      <c r="AR110" s="893"/>
      <c r="AS110" s="893"/>
      <c r="AT110" s="894"/>
      <c r="AU110" s="930" t="s">
        <v>69</v>
      </c>
      <c r="AV110" s="931"/>
      <c r="AW110" s="931"/>
      <c r="AX110" s="931"/>
      <c r="AY110" s="931"/>
      <c r="AZ110" s="860" t="s">
        <v>428</v>
      </c>
      <c r="BA110" s="808"/>
      <c r="BB110" s="808"/>
      <c r="BC110" s="808"/>
      <c r="BD110" s="808"/>
      <c r="BE110" s="808"/>
      <c r="BF110" s="808"/>
      <c r="BG110" s="808"/>
      <c r="BH110" s="808"/>
      <c r="BI110" s="808"/>
      <c r="BJ110" s="808"/>
      <c r="BK110" s="808"/>
      <c r="BL110" s="808"/>
      <c r="BM110" s="808"/>
      <c r="BN110" s="808"/>
      <c r="BO110" s="808"/>
      <c r="BP110" s="809"/>
      <c r="BQ110" s="861">
        <v>235581479</v>
      </c>
      <c r="BR110" s="842"/>
      <c r="BS110" s="842"/>
      <c r="BT110" s="842"/>
      <c r="BU110" s="842"/>
      <c r="BV110" s="842">
        <v>225379745</v>
      </c>
      <c r="BW110" s="842"/>
      <c r="BX110" s="842"/>
      <c r="BY110" s="842"/>
      <c r="BZ110" s="842"/>
      <c r="CA110" s="842">
        <v>213160879</v>
      </c>
      <c r="CB110" s="842"/>
      <c r="CC110" s="842"/>
      <c r="CD110" s="842"/>
      <c r="CE110" s="842"/>
      <c r="CF110" s="866">
        <v>236.3</v>
      </c>
      <c r="CG110" s="867"/>
      <c r="CH110" s="867"/>
      <c r="CI110" s="867"/>
      <c r="CJ110" s="867"/>
      <c r="CK110" s="926" t="s">
        <v>429</v>
      </c>
      <c r="CL110" s="819"/>
      <c r="CM110" s="860" t="s">
        <v>430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3786008</v>
      </c>
      <c r="DH110" s="842"/>
      <c r="DI110" s="842"/>
      <c r="DJ110" s="842"/>
      <c r="DK110" s="842"/>
      <c r="DL110" s="842">
        <v>2931897</v>
      </c>
      <c r="DM110" s="842"/>
      <c r="DN110" s="842"/>
      <c r="DO110" s="842"/>
      <c r="DP110" s="842"/>
      <c r="DQ110" s="842">
        <v>3422778</v>
      </c>
      <c r="DR110" s="842"/>
      <c r="DS110" s="842"/>
      <c r="DT110" s="842"/>
      <c r="DU110" s="842"/>
      <c r="DV110" s="843">
        <v>3.8</v>
      </c>
      <c r="DW110" s="843"/>
      <c r="DX110" s="843"/>
      <c r="DY110" s="843"/>
      <c r="DZ110" s="844"/>
    </row>
    <row r="111" spans="1:131" s="218" customFormat="1" ht="26.3" customHeight="1" x14ac:dyDescent="0.2">
      <c r="A111" s="774" t="s">
        <v>431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432</v>
      </c>
      <c r="BA111" s="752"/>
      <c r="BB111" s="752"/>
      <c r="BC111" s="752"/>
      <c r="BD111" s="752"/>
      <c r="BE111" s="752"/>
      <c r="BF111" s="752"/>
      <c r="BG111" s="752"/>
      <c r="BH111" s="752"/>
      <c r="BI111" s="752"/>
      <c r="BJ111" s="752"/>
      <c r="BK111" s="752"/>
      <c r="BL111" s="752"/>
      <c r="BM111" s="752"/>
      <c r="BN111" s="752"/>
      <c r="BO111" s="752"/>
      <c r="BP111" s="753"/>
      <c r="BQ111" s="816">
        <v>12302050</v>
      </c>
      <c r="BR111" s="817"/>
      <c r="BS111" s="817"/>
      <c r="BT111" s="817"/>
      <c r="BU111" s="817"/>
      <c r="BV111" s="817">
        <v>10834761</v>
      </c>
      <c r="BW111" s="817"/>
      <c r="BX111" s="817"/>
      <c r="BY111" s="817"/>
      <c r="BZ111" s="817"/>
      <c r="CA111" s="817">
        <v>9946978</v>
      </c>
      <c r="CB111" s="817"/>
      <c r="CC111" s="817"/>
      <c r="CD111" s="817"/>
      <c r="CE111" s="817"/>
      <c r="CF111" s="875">
        <v>11</v>
      </c>
      <c r="CG111" s="876"/>
      <c r="CH111" s="876"/>
      <c r="CI111" s="876"/>
      <c r="CJ111" s="876"/>
      <c r="CK111" s="927"/>
      <c r="CL111" s="821"/>
      <c r="CM111" s="815" t="s">
        <v>433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3" customHeight="1" x14ac:dyDescent="0.2">
      <c r="A112" s="912" t="s">
        <v>434</v>
      </c>
      <c r="B112" s="913"/>
      <c r="C112" s="752" t="s">
        <v>435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436</v>
      </c>
      <c r="BA112" s="752"/>
      <c r="BB112" s="752"/>
      <c r="BC112" s="752"/>
      <c r="BD112" s="752"/>
      <c r="BE112" s="752"/>
      <c r="BF112" s="752"/>
      <c r="BG112" s="752"/>
      <c r="BH112" s="752"/>
      <c r="BI112" s="752"/>
      <c r="BJ112" s="752"/>
      <c r="BK112" s="752"/>
      <c r="BL112" s="752"/>
      <c r="BM112" s="752"/>
      <c r="BN112" s="752"/>
      <c r="BO112" s="752"/>
      <c r="BP112" s="753"/>
      <c r="BQ112" s="816">
        <v>56755334</v>
      </c>
      <c r="BR112" s="817"/>
      <c r="BS112" s="817"/>
      <c r="BT112" s="817"/>
      <c r="BU112" s="817"/>
      <c r="BV112" s="817">
        <v>50570977</v>
      </c>
      <c r="BW112" s="817"/>
      <c r="BX112" s="817"/>
      <c r="BY112" s="817"/>
      <c r="BZ112" s="817"/>
      <c r="CA112" s="817">
        <v>46546799</v>
      </c>
      <c r="CB112" s="817"/>
      <c r="CC112" s="817"/>
      <c r="CD112" s="817"/>
      <c r="CE112" s="817"/>
      <c r="CF112" s="875">
        <v>51.6</v>
      </c>
      <c r="CG112" s="876"/>
      <c r="CH112" s="876"/>
      <c r="CI112" s="876"/>
      <c r="CJ112" s="876"/>
      <c r="CK112" s="927"/>
      <c r="CL112" s="821"/>
      <c r="CM112" s="815" t="s">
        <v>437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v>12911</v>
      </c>
      <c r="DH112" s="817"/>
      <c r="DI112" s="817"/>
      <c r="DJ112" s="817"/>
      <c r="DK112" s="817"/>
      <c r="DL112" s="817">
        <v>8815</v>
      </c>
      <c r="DM112" s="817"/>
      <c r="DN112" s="817"/>
      <c r="DO112" s="817"/>
      <c r="DP112" s="817"/>
      <c r="DQ112" s="817">
        <v>56525</v>
      </c>
      <c r="DR112" s="817"/>
      <c r="DS112" s="817"/>
      <c r="DT112" s="817"/>
      <c r="DU112" s="817"/>
      <c r="DV112" s="794">
        <v>0.1</v>
      </c>
      <c r="DW112" s="794"/>
      <c r="DX112" s="794"/>
      <c r="DY112" s="794"/>
      <c r="DZ112" s="795"/>
    </row>
    <row r="113" spans="1:130" s="218" customFormat="1" ht="26.3" customHeight="1" x14ac:dyDescent="0.2">
      <c r="A113" s="914"/>
      <c r="B113" s="915"/>
      <c r="C113" s="752" t="s">
        <v>438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6762163</v>
      </c>
      <c r="AB113" s="919"/>
      <c r="AC113" s="919"/>
      <c r="AD113" s="919"/>
      <c r="AE113" s="920"/>
      <c r="AF113" s="921">
        <v>6311846</v>
      </c>
      <c r="AG113" s="919"/>
      <c r="AH113" s="919"/>
      <c r="AI113" s="919"/>
      <c r="AJ113" s="920"/>
      <c r="AK113" s="921">
        <v>5857262</v>
      </c>
      <c r="AL113" s="919"/>
      <c r="AM113" s="919"/>
      <c r="AN113" s="919"/>
      <c r="AO113" s="920"/>
      <c r="AP113" s="922">
        <v>6.5</v>
      </c>
      <c r="AQ113" s="923"/>
      <c r="AR113" s="923"/>
      <c r="AS113" s="923"/>
      <c r="AT113" s="924"/>
      <c r="AU113" s="932"/>
      <c r="AV113" s="933"/>
      <c r="AW113" s="933"/>
      <c r="AX113" s="933"/>
      <c r="AY113" s="933"/>
      <c r="AZ113" s="815" t="s">
        <v>439</v>
      </c>
      <c r="BA113" s="752"/>
      <c r="BB113" s="752"/>
      <c r="BC113" s="752"/>
      <c r="BD113" s="752"/>
      <c r="BE113" s="752"/>
      <c r="BF113" s="752"/>
      <c r="BG113" s="752"/>
      <c r="BH113" s="752"/>
      <c r="BI113" s="752"/>
      <c r="BJ113" s="752"/>
      <c r="BK113" s="752"/>
      <c r="BL113" s="752"/>
      <c r="BM113" s="752"/>
      <c r="BN113" s="752"/>
      <c r="BO113" s="752"/>
      <c r="BP113" s="753"/>
      <c r="BQ113" s="816">
        <v>403389</v>
      </c>
      <c r="BR113" s="817"/>
      <c r="BS113" s="817"/>
      <c r="BT113" s="817"/>
      <c r="BU113" s="817"/>
      <c r="BV113" s="817">
        <v>353779</v>
      </c>
      <c r="BW113" s="817"/>
      <c r="BX113" s="817"/>
      <c r="BY113" s="817"/>
      <c r="BZ113" s="817"/>
      <c r="CA113" s="817">
        <v>303810</v>
      </c>
      <c r="CB113" s="817"/>
      <c r="CC113" s="817"/>
      <c r="CD113" s="817"/>
      <c r="CE113" s="817"/>
      <c r="CF113" s="875">
        <v>0.3</v>
      </c>
      <c r="CG113" s="876"/>
      <c r="CH113" s="876"/>
      <c r="CI113" s="876"/>
      <c r="CJ113" s="876"/>
      <c r="CK113" s="927"/>
      <c r="CL113" s="821"/>
      <c r="CM113" s="815" t="s">
        <v>440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v>111754</v>
      </c>
      <c r="DH113" s="780"/>
      <c r="DI113" s="780"/>
      <c r="DJ113" s="780"/>
      <c r="DK113" s="781"/>
      <c r="DL113" s="782">
        <v>59694</v>
      </c>
      <c r="DM113" s="780"/>
      <c r="DN113" s="780"/>
      <c r="DO113" s="780"/>
      <c r="DP113" s="781"/>
      <c r="DQ113" s="782">
        <v>7788</v>
      </c>
      <c r="DR113" s="780"/>
      <c r="DS113" s="780"/>
      <c r="DT113" s="780"/>
      <c r="DU113" s="781"/>
      <c r="DV113" s="824">
        <v>0</v>
      </c>
      <c r="DW113" s="825"/>
      <c r="DX113" s="825"/>
      <c r="DY113" s="825"/>
      <c r="DZ113" s="826"/>
    </row>
    <row r="114" spans="1:130" s="218" customFormat="1" ht="26.3" customHeight="1" x14ac:dyDescent="0.2">
      <c r="A114" s="914"/>
      <c r="B114" s="915"/>
      <c r="C114" s="752" t="s">
        <v>441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52390</v>
      </c>
      <c r="AB114" s="780"/>
      <c r="AC114" s="780"/>
      <c r="AD114" s="780"/>
      <c r="AE114" s="781"/>
      <c r="AF114" s="782">
        <v>52562</v>
      </c>
      <c r="AG114" s="780"/>
      <c r="AH114" s="780"/>
      <c r="AI114" s="780"/>
      <c r="AJ114" s="781"/>
      <c r="AK114" s="782">
        <v>52546</v>
      </c>
      <c r="AL114" s="780"/>
      <c r="AM114" s="780"/>
      <c r="AN114" s="780"/>
      <c r="AO114" s="781"/>
      <c r="AP114" s="824">
        <v>0.1</v>
      </c>
      <c r="AQ114" s="825"/>
      <c r="AR114" s="825"/>
      <c r="AS114" s="825"/>
      <c r="AT114" s="826"/>
      <c r="AU114" s="932"/>
      <c r="AV114" s="933"/>
      <c r="AW114" s="933"/>
      <c r="AX114" s="933"/>
      <c r="AY114" s="933"/>
      <c r="AZ114" s="815" t="s">
        <v>442</v>
      </c>
      <c r="BA114" s="752"/>
      <c r="BB114" s="752"/>
      <c r="BC114" s="752"/>
      <c r="BD114" s="752"/>
      <c r="BE114" s="752"/>
      <c r="BF114" s="752"/>
      <c r="BG114" s="752"/>
      <c r="BH114" s="752"/>
      <c r="BI114" s="752"/>
      <c r="BJ114" s="752"/>
      <c r="BK114" s="752"/>
      <c r="BL114" s="752"/>
      <c r="BM114" s="752"/>
      <c r="BN114" s="752"/>
      <c r="BO114" s="752"/>
      <c r="BP114" s="753"/>
      <c r="BQ114" s="816">
        <v>20355814</v>
      </c>
      <c r="BR114" s="817"/>
      <c r="BS114" s="817"/>
      <c r="BT114" s="817"/>
      <c r="BU114" s="817"/>
      <c r="BV114" s="817">
        <v>20909345</v>
      </c>
      <c r="BW114" s="817"/>
      <c r="BX114" s="817"/>
      <c r="BY114" s="817"/>
      <c r="BZ114" s="817"/>
      <c r="CA114" s="817">
        <v>21339554</v>
      </c>
      <c r="CB114" s="817"/>
      <c r="CC114" s="817"/>
      <c r="CD114" s="817"/>
      <c r="CE114" s="817"/>
      <c r="CF114" s="875">
        <v>23.7</v>
      </c>
      <c r="CG114" s="876"/>
      <c r="CH114" s="876"/>
      <c r="CI114" s="876"/>
      <c r="CJ114" s="876"/>
      <c r="CK114" s="927"/>
      <c r="CL114" s="821"/>
      <c r="CM114" s="815" t="s">
        <v>443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3" customHeight="1" x14ac:dyDescent="0.2">
      <c r="A115" s="914"/>
      <c r="B115" s="915"/>
      <c r="C115" s="752" t="s">
        <v>444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774896</v>
      </c>
      <c r="AB115" s="919"/>
      <c r="AC115" s="919"/>
      <c r="AD115" s="919"/>
      <c r="AE115" s="920"/>
      <c r="AF115" s="921">
        <v>952416</v>
      </c>
      <c r="AG115" s="919"/>
      <c r="AH115" s="919"/>
      <c r="AI115" s="919"/>
      <c r="AJ115" s="920"/>
      <c r="AK115" s="921">
        <v>489730</v>
      </c>
      <c r="AL115" s="919"/>
      <c r="AM115" s="919"/>
      <c r="AN115" s="919"/>
      <c r="AO115" s="920"/>
      <c r="AP115" s="922">
        <v>0.5</v>
      </c>
      <c r="AQ115" s="923"/>
      <c r="AR115" s="923"/>
      <c r="AS115" s="923"/>
      <c r="AT115" s="924"/>
      <c r="AU115" s="932"/>
      <c r="AV115" s="933"/>
      <c r="AW115" s="933"/>
      <c r="AX115" s="933"/>
      <c r="AY115" s="933"/>
      <c r="AZ115" s="815" t="s">
        <v>445</v>
      </c>
      <c r="BA115" s="752"/>
      <c r="BB115" s="752"/>
      <c r="BC115" s="752"/>
      <c r="BD115" s="752"/>
      <c r="BE115" s="752"/>
      <c r="BF115" s="752"/>
      <c r="BG115" s="752"/>
      <c r="BH115" s="752"/>
      <c r="BI115" s="752"/>
      <c r="BJ115" s="752"/>
      <c r="BK115" s="752"/>
      <c r="BL115" s="752"/>
      <c r="BM115" s="752"/>
      <c r="BN115" s="752"/>
      <c r="BO115" s="752"/>
      <c r="BP115" s="753"/>
      <c r="BQ115" s="816">
        <v>847215</v>
      </c>
      <c r="BR115" s="817"/>
      <c r="BS115" s="817"/>
      <c r="BT115" s="817"/>
      <c r="BU115" s="817"/>
      <c r="BV115" s="817">
        <v>804200</v>
      </c>
      <c r="BW115" s="817"/>
      <c r="BX115" s="817"/>
      <c r="BY115" s="817"/>
      <c r="BZ115" s="817"/>
      <c r="CA115" s="817">
        <v>906300</v>
      </c>
      <c r="CB115" s="817"/>
      <c r="CC115" s="817"/>
      <c r="CD115" s="817"/>
      <c r="CE115" s="817"/>
      <c r="CF115" s="875">
        <v>1</v>
      </c>
      <c r="CG115" s="876"/>
      <c r="CH115" s="876"/>
      <c r="CI115" s="876"/>
      <c r="CJ115" s="876"/>
      <c r="CK115" s="927"/>
      <c r="CL115" s="821"/>
      <c r="CM115" s="815" t="s">
        <v>446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4062509</v>
      </c>
      <c r="DH115" s="780"/>
      <c r="DI115" s="780"/>
      <c r="DJ115" s="780"/>
      <c r="DK115" s="781"/>
      <c r="DL115" s="782">
        <v>3934405</v>
      </c>
      <c r="DM115" s="780"/>
      <c r="DN115" s="780"/>
      <c r="DO115" s="780"/>
      <c r="DP115" s="781"/>
      <c r="DQ115" s="782">
        <v>2977134</v>
      </c>
      <c r="DR115" s="780"/>
      <c r="DS115" s="780"/>
      <c r="DT115" s="780"/>
      <c r="DU115" s="781"/>
      <c r="DV115" s="824">
        <v>3.3</v>
      </c>
      <c r="DW115" s="825"/>
      <c r="DX115" s="825"/>
      <c r="DY115" s="825"/>
      <c r="DZ115" s="826"/>
    </row>
    <row r="116" spans="1:130" s="218" customFormat="1" ht="26.3" customHeight="1" x14ac:dyDescent="0.2">
      <c r="A116" s="916"/>
      <c r="B116" s="917"/>
      <c r="C116" s="839" t="s">
        <v>447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4706</v>
      </c>
      <c r="AB116" s="780"/>
      <c r="AC116" s="780"/>
      <c r="AD116" s="780"/>
      <c r="AE116" s="781"/>
      <c r="AF116" s="782">
        <v>3575</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448</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3"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450</v>
      </c>
      <c r="Z117" s="897"/>
      <c r="AA117" s="902">
        <v>29674457</v>
      </c>
      <c r="AB117" s="903"/>
      <c r="AC117" s="903"/>
      <c r="AD117" s="903"/>
      <c r="AE117" s="904"/>
      <c r="AF117" s="905">
        <v>29609930</v>
      </c>
      <c r="AG117" s="903"/>
      <c r="AH117" s="903"/>
      <c r="AI117" s="903"/>
      <c r="AJ117" s="904"/>
      <c r="AK117" s="905">
        <v>29095427</v>
      </c>
      <c r="AL117" s="903"/>
      <c r="AM117" s="903"/>
      <c r="AN117" s="903"/>
      <c r="AO117" s="904"/>
      <c r="AP117" s="906"/>
      <c r="AQ117" s="907"/>
      <c r="AR117" s="907"/>
      <c r="AS117" s="907"/>
      <c r="AT117" s="908"/>
      <c r="AU117" s="932"/>
      <c r="AV117" s="933"/>
      <c r="AW117" s="933"/>
      <c r="AX117" s="933"/>
      <c r="AY117" s="933"/>
      <c r="AZ117" s="863" t="s">
        <v>451</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452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3" customHeight="1" x14ac:dyDescent="0.2">
      <c r="A118" s="895" t="s">
        <v>426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423</v>
      </c>
      <c r="AB118" s="896"/>
      <c r="AC118" s="896"/>
      <c r="AD118" s="896"/>
      <c r="AE118" s="897"/>
      <c r="AF118" s="898" t="s">
        <v>424</v>
      </c>
      <c r="AG118" s="896"/>
      <c r="AH118" s="896"/>
      <c r="AI118" s="896"/>
      <c r="AJ118" s="897"/>
      <c r="AK118" s="898" t="s">
        <v>294</v>
      </c>
      <c r="AL118" s="896"/>
      <c r="AM118" s="896"/>
      <c r="AN118" s="896"/>
      <c r="AO118" s="897"/>
      <c r="AP118" s="899" t="s">
        <v>425</v>
      </c>
      <c r="AQ118" s="900"/>
      <c r="AR118" s="900"/>
      <c r="AS118" s="900"/>
      <c r="AT118" s="901"/>
      <c r="AU118" s="932"/>
      <c r="AV118" s="933"/>
      <c r="AW118" s="933"/>
      <c r="AX118" s="933"/>
      <c r="AY118" s="933"/>
      <c r="AZ118" s="838" t="s">
        <v>453</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454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3" customHeight="1" x14ac:dyDescent="0.2">
      <c r="A119" s="818" t="s">
        <v>429</v>
      </c>
      <c r="B119" s="819"/>
      <c r="C119" s="860" t="s">
        <v>430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612787</v>
      </c>
      <c r="AB119" s="889"/>
      <c r="AC119" s="889"/>
      <c r="AD119" s="889"/>
      <c r="AE119" s="890"/>
      <c r="AF119" s="891">
        <v>706838</v>
      </c>
      <c r="AG119" s="889"/>
      <c r="AH119" s="889"/>
      <c r="AI119" s="889"/>
      <c r="AJ119" s="890"/>
      <c r="AK119" s="891">
        <v>244700</v>
      </c>
      <c r="AL119" s="889"/>
      <c r="AM119" s="889"/>
      <c r="AN119" s="889"/>
      <c r="AO119" s="890"/>
      <c r="AP119" s="892">
        <v>0.3</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455</v>
      </c>
      <c r="BP119" s="878"/>
      <c r="BQ119" s="879">
        <v>326245281</v>
      </c>
      <c r="BR119" s="845"/>
      <c r="BS119" s="845"/>
      <c r="BT119" s="845"/>
      <c r="BU119" s="845"/>
      <c r="BV119" s="845">
        <v>308852807</v>
      </c>
      <c r="BW119" s="845"/>
      <c r="BX119" s="845"/>
      <c r="BY119" s="845"/>
      <c r="BZ119" s="845"/>
      <c r="CA119" s="845">
        <v>292204320</v>
      </c>
      <c r="CB119" s="845"/>
      <c r="CC119" s="845"/>
      <c r="CD119" s="845"/>
      <c r="CE119" s="845"/>
      <c r="CF119" s="748"/>
      <c r="CG119" s="749"/>
      <c r="CH119" s="749"/>
      <c r="CI119" s="749"/>
      <c r="CJ119" s="834"/>
      <c r="CK119" s="928"/>
      <c r="CL119" s="823"/>
      <c r="CM119" s="838" t="s">
        <v>456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4328868</v>
      </c>
      <c r="DH119" s="764"/>
      <c r="DI119" s="764"/>
      <c r="DJ119" s="764"/>
      <c r="DK119" s="765"/>
      <c r="DL119" s="766">
        <v>3899950</v>
      </c>
      <c r="DM119" s="764"/>
      <c r="DN119" s="764"/>
      <c r="DO119" s="764"/>
      <c r="DP119" s="765"/>
      <c r="DQ119" s="766">
        <v>3482753</v>
      </c>
      <c r="DR119" s="764"/>
      <c r="DS119" s="764"/>
      <c r="DT119" s="764"/>
      <c r="DU119" s="765"/>
      <c r="DV119" s="848">
        <v>3.9</v>
      </c>
      <c r="DW119" s="849"/>
      <c r="DX119" s="849"/>
      <c r="DY119" s="849"/>
      <c r="DZ119" s="850"/>
    </row>
    <row r="120" spans="1:130" s="218" customFormat="1" ht="26.3" customHeight="1" x14ac:dyDescent="0.2">
      <c r="A120" s="820"/>
      <c r="B120" s="821"/>
      <c r="C120" s="815" t="s">
        <v>433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457</v>
      </c>
      <c r="AV120" s="881"/>
      <c r="AW120" s="881"/>
      <c r="AX120" s="881"/>
      <c r="AY120" s="882"/>
      <c r="AZ120" s="860" t="s">
        <v>458</v>
      </c>
      <c r="BA120" s="808"/>
      <c r="BB120" s="808"/>
      <c r="BC120" s="808"/>
      <c r="BD120" s="808"/>
      <c r="BE120" s="808"/>
      <c r="BF120" s="808"/>
      <c r="BG120" s="808"/>
      <c r="BH120" s="808"/>
      <c r="BI120" s="808"/>
      <c r="BJ120" s="808"/>
      <c r="BK120" s="808"/>
      <c r="BL120" s="808"/>
      <c r="BM120" s="808"/>
      <c r="BN120" s="808"/>
      <c r="BO120" s="808"/>
      <c r="BP120" s="809"/>
      <c r="BQ120" s="861">
        <v>40272017</v>
      </c>
      <c r="BR120" s="842"/>
      <c r="BS120" s="842"/>
      <c r="BT120" s="842"/>
      <c r="BU120" s="842"/>
      <c r="BV120" s="842">
        <v>40991687</v>
      </c>
      <c r="BW120" s="842"/>
      <c r="BX120" s="842"/>
      <c r="BY120" s="842"/>
      <c r="BZ120" s="842"/>
      <c r="CA120" s="842">
        <v>39236723</v>
      </c>
      <c r="CB120" s="842"/>
      <c r="CC120" s="842"/>
      <c r="CD120" s="842"/>
      <c r="CE120" s="842"/>
      <c r="CF120" s="866">
        <v>43.5</v>
      </c>
      <c r="CG120" s="867"/>
      <c r="CH120" s="867"/>
      <c r="CI120" s="867"/>
      <c r="CJ120" s="867"/>
      <c r="CK120" s="868" t="s">
        <v>459</v>
      </c>
      <c r="CL120" s="852"/>
      <c r="CM120" s="852"/>
      <c r="CN120" s="852"/>
      <c r="CO120" s="853"/>
      <c r="CP120" s="872" t="s">
        <v>402</v>
      </c>
      <c r="CQ120" s="873"/>
      <c r="CR120" s="873"/>
      <c r="CS120" s="873"/>
      <c r="CT120" s="873"/>
      <c r="CU120" s="873"/>
      <c r="CV120" s="873"/>
      <c r="CW120" s="873"/>
      <c r="CX120" s="873"/>
      <c r="CY120" s="873"/>
      <c r="CZ120" s="873"/>
      <c r="DA120" s="873"/>
      <c r="DB120" s="873"/>
      <c r="DC120" s="873"/>
      <c r="DD120" s="873"/>
      <c r="DE120" s="873"/>
      <c r="DF120" s="874"/>
      <c r="DG120" s="861">
        <v>47386574</v>
      </c>
      <c r="DH120" s="842"/>
      <c r="DI120" s="842"/>
      <c r="DJ120" s="842"/>
      <c r="DK120" s="842"/>
      <c r="DL120" s="842">
        <v>42383657</v>
      </c>
      <c r="DM120" s="842"/>
      <c r="DN120" s="842"/>
      <c r="DO120" s="842"/>
      <c r="DP120" s="842"/>
      <c r="DQ120" s="842">
        <v>38960946</v>
      </c>
      <c r="DR120" s="842"/>
      <c r="DS120" s="842"/>
      <c r="DT120" s="842"/>
      <c r="DU120" s="842"/>
      <c r="DV120" s="843">
        <v>43.2</v>
      </c>
      <c r="DW120" s="843"/>
      <c r="DX120" s="843"/>
      <c r="DY120" s="843"/>
      <c r="DZ120" s="844"/>
    </row>
    <row r="121" spans="1:130" s="218" customFormat="1" ht="26.3" customHeight="1" x14ac:dyDescent="0.2">
      <c r="A121" s="820"/>
      <c r="B121" s="821"/>
      <c r="C121" s="863" t="s">
        <v>460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v>54580</v>
      </c>
      <c r="AB121" s="780"/>
      <c r="AC121" s="780"/>
      <c r="AD121" s="780"/>
      <c r="AE121" s="781"/>
      <c r="AF121" s="782">
        <v>53635</v>
      </c>
      <c r="AG121" s="780"/>
      <c r="AH121" s="780"/>
      <c r="AI121" s="780"/>
      <c r="AJ121" s="781"/>
      <c r="AK121" s="782">
        <v>52668</v>
      </c>
      <c r="AL121" s="780"/>
      <c r="AM121" s="780"/>
      <c r="AN121" s="780"/>
      <c r="AO121" s="781"/>
      <c r="AP121" s="824">
        <v>0.1</v>
      </c>
      <c r="AQ121" s="825"/>
      <c r="AR121" s="825"/>
      <c r="AS121" s="825"/>
      <c r="AT121" s="826"/>
      <c r="AU121" s="883"/>
      <c r="AV121" s="884"/>
      <c r="AW121" s="884"/>
      <c r="AX121" s="884"/>
      <c r="AY121" s="885"/>
      <c r="AZ121" s="815" t="s">
        <v>461</v>
      </c>
      <c r="BA121" s="752"/>
      <c r="BB121" s="752"/>
      <c r="BC121" s="752"/>
      <c r="BD121" s="752"/>
      <c r="BE121" s="752"/>
      <c r="BF121" s="752"/>
      <c r="BG121" s="752"/>
      <c r="BH121" s="752"/>
      <c r="BI121" s="752"/>
      <c r="BJ121" s="752"/>
      <c r="BK121" s="752"/>
      <c r="BL121" s="752"/>
      <c r="BM121" s="752"/>
      <c r="BN121" s="752"/>
      <c r="BO121" s="752"/>
      <c r="BP121" s="753"/>
      <c r="BQ121" s="816">
        <v>23134261</v>
      </c>
      <c r="BR121" s="817"/>
      <c r="BS121" s="817"/>
      <c r="BT121" s="817"/>
      <c r="BU121" s="817"/>
      <c r="BV121" s="817">
        <v>22225675</v>
      </c>
      <c r="BW121" s="817"/>
      <c r="BX121" s="817"/>
      <c r="BY121" s="817"/>
      <c r="BZ121" s="817"/>
      <c r="CA121" s="817">
        <v>21108985</v>
      </c>
      <c r="CB121" s="817"/>
      <c r="CC121" s="817"/>
      <c r="CD121" s="817"/>
      <c r="CE121" s="817"/>
      <c r="CF121" s="875">
        <v>23.4</v>
      </c>
      <c r="CG121" s="876"/>
      <c r="CH121" s="876"/>
      <c r="CI121" s="876"/>
      <c r="CJ121" s="876"/>
      <c r="CK121" s="869"/>
      <c r="CL121" s="855"/>
      <c r="CM121" s="855"/>
      <c r="CN121" s="855"/>
      <c r="CO121" s="856"/>
      <c r="CP121" s="835" t="s">
        <v>404</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v>3910602</v>
      </c>
      <c r="DR121" s="817"/>
      <c r="DS121" s="817"/>
      <c r="DT121" s="817"/>
      <c r="DU121" s="817"/>
      <c r="DV121" s="794">
        <v>4.3</v>
      </c>
      <c r="DW121" s="794"/>
      <c r="DX121" s="794"/>
      <c r="DY121" s="794"/>
      <c r="DZ121" s="795"/>
    </row>
    <row r="122" spans="1:130" s="218" customFormat="1" ht="26.3" customHeight="1" x14ac:dyDescent="0.2">
      <c r="A122" s="820"/>
      <c r="B122" s="821"/>
      <c r="C122" s="815" t="s">
        <v>443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462</v>
      </c>
      <c r="BA122" s="839"/>
      <c r="BB122" s="839"/>
      <c r="BC122" s="839"/>
      <c r="BD122" s="839"/>
      <c r="BE122" s="839"/>
      <c r="BF122" s="839"/>
      <c r="BG122" s="839"/>
      <c r="BH122" s="839"/>
      <c r="BI122" s="839"/>
      <c r="BJ122" s="839"/>
      <c r="BK122" s="839"/>
      <c r="BL122" s="839"/>
      <c r="BM122" s="839"/>
      <c r="BN122" s="839"/>
      <c r="BO122" s="839"/>
      <c r="BP122" s="840"/>
      <c r="BQ122" s="879">
        <v>181375602</v>
      </c>
      <c r="BR122" s="845"/>
      <c r="BS122" s="845"/>
      <c r="BT122" s="845"/>
      <c r="BU122" s="845"/>
      <c r="BV122" s="845">
        <v>171666314</v>
      </c>
      <c r="BW122" s="845"/>
      <c r="BX122" s="845"/>
      <c r="BY122" s="845"/>
      <c r="BZ122" s="845"/>
      <c r="CA122" s="845">
        <v>161063469</v>
      </c>
      <c r="CB122" s="845"/>
      <c r="CC122" s="845"/>
      <c r="CD122" s="845"/>
      <c r="CE122" s="845"/>
      <c r="CF122" s="846">
        <v>178.6</v>
      </c>
      <c r="CG122" s="847"/>
      <c r="CH122" s="847"/>
      <c r="CI122" s="847"/>
      <c r="CJ122" s="847"/>
      <c r="CK122" s="869"/>
      <c r="CL122" s="855"/>
      <c r="CM122" s="855"/>
      <c r="CN122" s="855"/>
      <c r="CO122" s="856"/>
      <c r="CP122" s="835" t="s">
        <v>403</v>
      </c>
      <c r="CQ122" s="836"/>
      <c r="CR122" s="836"/>
      <c r="CS122" s="836"/>
      <c r="CT122" s="836"/>
      <c r="CU122" s="836"/>
      <c r="CV122" s="836"/>
      <c r="CW122" s="836"/>
      <c r="CX122" s="836"/>
      <c r="CY122" s="836"/>
      <c r="CZ122" s="836"/>
      <c r="DA122" s="836"/>
      <c r="DB122" s="836"/>
      <c r="DC122" s="836"/>
      <c r="DD122" s="836"/>
      <c r="DE122" s="836"/>
      <c r="DF122" s="837"/>
      <c r="DG122" s="816">
        <v>2024572</v>
      </c>
      <c r="DH122" s="817"/>
      <c r="DI122" s="817"/>
      <c r="DJ122" s="817"/>
      <c r="DK122" s="817"/>
      <c r="DL122" s="817">
        <v>1951909</v>
      </c>
      <c r="DM122" s="817"/>
      <c r="DN122" s="817"/>
      <c r="DO122" s="817"/>
      <c r="DP122" s="817"/>
      <c r="DQ122" s="817">
        <v>2113843</v>
      </c>
      <c r="DR122" s="817"/>
      <c r="DS122" s="817"/>
      <c r="DT122" s="817"/>
      <c r="DU122" s="817"/>
      <c r="DV122" s="794">
        <v>2.2999999999999998</v>
      </c>
      <c r="DW122" s="794"/>
      <c r="DX122" s="794"/>
      <c r="DY122" s="794"/>
      <c r="DZ122" s="795"/>
    </row>
    <row r="123" spans="1:130" s="218" customFormat="1" ht="26.3" customHeight="1" x14ac:dyDescent="0.2">
      <c r="A123" s="820"/>
      <c r="B123" s="821"/>
      <c r="C123" s="815" t="s">
        <v>449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12008</v>
      </c>
      <c r="AB123" s="780"/>
      <c r="AC123" s="780"/>
      <c r="AD123" s="780"/>
      <c r="AE123" s="781"/>
      <c r="AF123" s="782">
        <v>764</v>
      </c>
      <c r="AG123" s="780"/>
      <c r="AH123" s="780"/>
      <c r="AI123" s="780"/>
      <c r="AJ123" s="781"/>
      <c r="AK123" s="782">
        <v>538</v>
      </c>
      <c r="AL123" s="780"/>
      <c r="AM123" s="780"/>
      <c r="AN123" s="780"/>
      <c r="AO123" s="781"/>
      <c r="AP123" s="824">
        <v>0</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463</v>
      </c>
      <c r="BP123" s="878"/>
      <c r="BQ123" s="832">
        <v>244781880</v>
      </c>
      <c r="BR123" s="833"/>
      <c r="BS123" s="833"/>
      <c r="BT123" s="833"/>
      <c r="BU123" s="833"/>
      <c r="BV123" s="833">
        <v>234883676</v>
      </c>
      <c r="BW123" s="833"/>
      <c r="BX123" s="833"/>
      <c r="BY123" s="833"/>
      <c r="BZ123" s="833"/>
      <c r="CA123" s="833">
        <v>221409177</v>
      </c>
      <c r="CB123" s="833"/>
      <c r="CC123" s="833"/>
      <c r="CD123" s="833"/>
      <c r="CE123" s="833"/>
      <c r="CF123" s="748"/>
      <c r="CG123" s="749"/>
      <c r="CH123" s="749"/>
      <c r="CI123" s="749"/>
      <c r="CJ123" s="834"/>
      <c r="CK123" s="869"/>
      <c r="CL123" s="855"/>
      <c r="CM123" s="855"/>
      <c r="CN123" s="855"/>
      <c r="CO123" s="856"/>
      <c r="CP123" s="835" t="s">
        <v>399</v>
      </c>
      <c r="CQ123" s="836"/>
      <c r="CR123" s="836"/>
      <c r="CS123" s="836"/>
      <c r="CT123" s="836"/>
      <c r="CU123" s="836"/>
      <c r="CV123" s="836"/>
      <c r="CW123" s="836"/>
      <c r="CX123" s="836"/>
      <c r="CY123" s="836"/>
      <c r="CZ123" s="836"/>
      <c r="DA123" s="836"/>
      <c r="DB123" s="836"/>
      <c r="DC123" s="836"/>
      <c r="DD123" s="836"/>
      <c r="DE123" s="836"/>
      <c r="DF123" s="837"/>
      <c r="DG123" s="779">
        <v>1391354</v>
      </c>
      <c r="DH123" s="780"/>
      <c r="DI123" s="780"/>
      <c r="DJ123" s="780"/>
      <c r="DK123" s="781"/>
      <c r="DL123" s="782">
        <v>1190622</v>
      </c>
      <c r="DM123" s="780"/>
      <c r="DN123" s="780"/>
      <c r="DO123" s="780"/>
      <c r="DP123" s="781"/>
      <c r="DQ123" s="782">
        <v>1151534</v>
      </c>
      <c r="DR123" s="780"/>
      <c r="DS123" s="780"/>
      <c r="DT123" s="780"/>
      <c r="DU123" s="781"/>
      <c r="DV123" s="824">
        <v>1.3</v>
      </c>
      <c r="DW123" s="825"/>
      <c r="DX123" s="825"/>
      <c r="DY123" s="825"/>
      <c r="DZ123" s="826"/>
    </row>
    <row r="124" spans="1:130" s="218" customFormat="1" ht="26.3" customHeight="1" thickBot="1" x14ac:dyDescent="0.25">
      <c r="A124" s="820"/>
      <c r="B124" s="821"/>
      <c r="C124" s="815" t="s">
        <v>452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464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94.9</v>
      </c>
      <c r="BR124" s="831"/>
      <c r="BS124" s="831"/>
      <c r="BT124" s="831"/>
      <c r="BU124" s="831"/>
      <c r="BV124" s="831">
        <v>84.2</v>
      </c>
      <c r="BW124" s="831"/>
      <c r="BX124" s="831"/>
      <c r="BY124" s="831"/>
      <c r="BZ124" s="831"/>
      <c r="CA124" s="831">
        <v>78.400000000000006</v>
      </c>
      <c r="CB124" s="831"/>
      <c r="CC124" s="831"/>
      <c r="CD124" s="831"/>
      <c r="CE124" s="831"/>
      <c r="CF124" s="726"/>
      <c r="CG124" s="727"/>
      <c r="CH124" s="727"/>
      <c r="CI124" s="727"/>
      <c r="CJ124" s="862"/>
      <c r="CK124" s="870"/>
      <c r="CL124" s="870"/>
      <c r="CM124" s="870"/>
      <c r="CN124" s="870"/>
      <c r="CO124" s="871"/>
      <c r="CP124" s="835" t="s">
        <v>465</v>
      </c>
      <c r="CQ124" s="836"/>
      <c r="CR124" s="836"/>
      <c r="CS124" s="836"/>
      <c r="CT124" s="836"/>
      <c r="CU124" s="836"/>
      <c r="CV124" s="836"/>
      <c r="CW124" s="836"/>
      <c r="CX124" s="836"/>
      <c r="CY124" s="836"/>
      <c r="CZ124" s="836"/>
      <c r="DA124" s="836"/>
      <c r="DB124" s="836"/>
      <c r="DC124" s="836"/>
      <c r="DD124" s="836"/>
      <c r="DE124" s="836"/>
      <c r="DF124" s="837"/>
      <c r="DG124" s="763">
        <v>5952834</v>
      </c>
      <c r="DH124" s="764"/>
      <c r="DI124" s="764"/>
      <c r="DJ124" s="764"/>
      <c r="DK124" s="765"/>
      <c r="DL124" s="766">
        <v>5044789</v>
      </c>
      <c r="DM124" s="764"/>
      <c r="DN124" s="764"/>
      <c r="DO124" s="764"/>
      <c r="DP124" s="765"/>
      <c r="DQ124" s="766">
        <v>409874</v>
      </c>
      <c r="DR124" s="764"/>
      <c r="DS124" s="764"/>
      <c r="DT124" s="764"/>
      <c r="DU124" s="765"/>
      <c r="DV124" s="848">
        <v>0.5</v>
      </c>
      <c r="DW124" s="849"/>
      <c r="DX124" s="849"/>
      <c r="DY124" s="849"/>
      <c r="DZ124" s="850"/>
    </row>
    <row r="125" spans="1:130" s="218" customFormat="1" ht="26.3" customHeight="1" x14ac:dyDescent="0.2">
      <c r="A125" s="820"/>
      <c r="B125" s="821"/>
      <c r="C125" s="815" t="s">
        <v>454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466</v>
      </c>
      <c r="CL125" s="852"/>
      <c r="CM125" s="852"/>
      <c r="CN125" s="852"/>
      <c r="CO125" s="853"/>
      <c r="CP125" s="860" t="s">
        <v>467</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3" customHeight="1" thickBot="1" x14ac:dyDescent="0.25">
      <c r="A126" s="820"/>
      <c r="B126" s="821"/>
      <c r="C126" s="815" t="s">
        <v>456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95521</v>
      </c>
      <c r="AB126" s="780"/>
      <c r="AC126" s="780"/>
      <c r="AD126" s="780"/>
      <c r="AE126" s="781"/>
      <c r="AF126" s="782">
        <v>191179</v>
      </c>
      <c r="AG126" s="780"/>
      <c r="AH126" s="780"/>
      <c r="AI126" s="780"/>
      <c r="AJ126" s="781"/>
      <c r="AK126" s="782">
        <v>191824</v>
      </c>
      <c r="AL126" s="780"/>
      <c r="AM126" s="780"/>
      <c r="AN126" s="780"/>
      <c r="AO126" s="781"/>
      <c r="AP126" s="824">
        <v>0.2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468</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3" customHeight="1" x14ac:dyDescent="0.2">
      <c r="A127" s="822"/>
      <c r="B127" s="823"/>
      <c r="C127" s="838" t="s">
        <v>469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470</v>
      </c>
      <c r="AY127" s="812"/>
      <c r="AZ127" s="812"/>
      <c r="BA127" s="812"/>
      <c r="BB127" s="812"/>
      <c r="BC127" s="812"/>
      <c r="BD127" s="812"/>
      <c r="BE127" s="813"/>
      <c r="BF127" s="811" t="s">
        <v>471</v>
      </c>
      <c r="BG127" s="812"/>
      <c r="BH127" s="812"/>
      <c r="BI127" s="812"/>
      <c r="BJ127" s="812"/>
      <c r="BK127" s="812"/>
      <c r="BL127" s="813"/>
      <c r="BM127" s="811" t="s">
        <v>472</v>
      </c>
      <c r="BN127" s="812"/>
      <c r="BO127" s="812"/>
      <c r="BP127" s="812"/>
      <c r="BQ127" s="812"/>
      <c r="BR127" s="812"/>
      <c r="BS127" s="813"/>
      <c r="BT127" s="811" t="s">
        <v>473</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474</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3" customHeight="1" thickBot="1" x14ac:dyDescent="0.25">
      <c r="A128" s="796" t="s">
        <v>475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476</v>
      </c>
      <c r="X128" s="798"/>
      <c r="Y128" s="798"/>
      <c r="Z128" s="799"/>
      <c r="AA128" s="800">
        <v>4123186</v>
      </c>
      <c r="AB128" s="801"/>
      <c r="AC128" s="801"/>
      <c r="AD128" s="801"/>
      <c r="AE128" s="802"/>
      <c r="AF128" s="803">
        <v>4346661</v>
      </c>
      <c r="AG128" s="801"/>
      <c r="AH128" s="801"/>
      <c r="AI128" s="801"/>
      <c r="AJ128" s="802"/>
      <c r="AK128" s="803">
        <v>4589436</v>
      </c>
      <c r="AL128" s="801"/>
      <c r="AM128" s="801"/>
      <c r="AN128" s="801"/>
      <c r="AO128" s="802"/>
      <c r="AP128" s="804"/>
      <c r="AQ128" s="805"/>
      <c r="AR128" s="805"/>
      <c r="AS128" s="805"/>
      <c r="AT128" s="806"/>
      <c r="AU128" s="220"/>
      <c r="AV128" s="220"/>
      <c r="AW128" s="220"/>
      <c r="AX128" s="807" t="s">
        <v>477</v>
      </c>
      <c r="AY128" s="808"/>
      <c r="AZ128" s="808"/>
      <c r="BA128" s="808"/>
      <c r="BB128" s="808"/>
      <c r="BC128" s="808"/>
      <c r="BD128" s="808"/>
      <c r="BE128" s="809"/>
      <c r="BF128" s="786" t="s">
        <v>122</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478</v>
      </c>
      <c r="CQ128" s="730"/>
      <c r="CR128" s="730"/>
      <c r="CS128" s="730"/>
      <c r="CT128" s="730"/>
      <c r="CU128" s="730"/>
      <c r="CV128" s="730"/>
      <c r="CW128" s="730"/>
      <c r="CX128" s="730"/>
      <c r="CY128" s="730"/>
      <c r="CZ128" s="730"/>
      <c r="DA128" s="730"/>
      <c r="DB128" s="730"/>
      <c r="DC128" s="730"/>
      <c r="DD128" s="730"/>
      <c r="DE128" s="730"/>
      <c r="DF128" s="731"/>
      <c r="DG128" s="790">
        <v>847215</v>
      </c>
      <c r="DH128" s="791"/>
      <c r="DI128" s="791"/>
      <c r="DJ128" s="791"/>
      <c r="DK128" s="791"/>
      <c r="DL128" s="791">
        <v>804200</v>
      </c>
      <c r="DM128" s="791"/>
      <c r="DN128" s="791"/>
      <c r="DO128" s="791"/>
      <c r="DP128" s="791"/>
      <c r="DQ128" s="791">
        <v>906300</v>
      </c>
      <c r="DR128" s="791"/>
      <c r="DS128" s="791"/>
      <c r="DT128" s="791"/>
      <c r="DU128" s="791"/>
      <c r="DV128" s="792">
        <v>1</v>
      </c>
      <c r="DW128" s="792"/>
      <c r="DX128" s="792"/>
      <c r="DY128" s="792"/>
      <c r="DZ128" s="793"/>
    </row>
    <row r="129" spans="1:131" s="218" customFormat="1" ht="26.3"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479</v>
      </c>
      <c r="X129" s="777"/>
      <c r="Y129" s="777"/>
      <c r="Z129" s="778"/>
      <c r="AA129" s="779">
        <v>103405647</v>
      </c>
      <c r="AB129" s="780"/>
      <c r="AC129" s="780"/>
      <c r="AD129" s="780"/>
      <c r="AE129" s="781"/>
      <c r="AF129" s="782">
        <v>104845737</v>
      </c>
      <c r="AG129" s="780"/>
      <c r="AH129" s="780"/>
      <c r="AI129" s="780"/>
      <c r="AJ129" s="781"/>
      <c r="AK129" s="782">
        <v>106789745</v>
      </c>
      <c r="AL129" s="780"/>
      <c r="AM129" s="780"/>
      <c r="AN129" s="780"/>
      <c r="AO129" s="781"/>
      <c r="AP129" s="783"/>
      <c r="AQ129" s="784"/>
      <c r="AR129" s="784"/>
      <c r="AS129" s="784"/>
      <c r="AT129" s="785"/>
      <c r="AU129" s="221"/>
      <c r="AV129" s="221"/>
      <c r="AW129" s="221"/>
      <c r="AX129" s="751" t="s">
        <v>480</v>
      </c>
      <c r="AY129" s="752"/>
      <c r="AZ129" s="752"/>
      <c r="BA129" s="752"/>
      <c r="BB129" s="752"/>
      <c r="BC129" s="752"/>
      <c r="BD129" s="752"/>
      <c r="BE129" s="753"/>
      <c r="BF129" s="770" t="s">
        <v>122</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3" customHeight="1" x14ac:dyDescent="0.2">
      <c r="A130" s="774" t="s">
        <v>481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482</v>
      </c>
      <c r="X130" s="777"/>
      <c r="Y130" s="777"/>
      <c r="Z130" s="778"/>
      <c r="AA130" s="779">
        <v>17612747</v>
      </c>
      <c r="AB130" s="780"/>
      <c r="AC130" s="780"/>
      <c r="AD130" s="780"/>
      <c r="AE130" s="781"/>
      <c r="AF130" s="782">
        <v>17088093</v>
      </c>
      <c r="AG130" s="780"/>
      <c r="AH130" s="780"/>
      <c r="AI130" s="780"/>
      <c r="AJ130" s="781"/>
      <c r="AK130" s="782">
        <v>16590898</v>
      </c>
      <c r="AL130" s="780"/>
      <c r="AM130" s="780"/>
      <c r="AN130" s="780"/>
      <c r="AO130" s="781"/>
      <c r="AP130" s="783"/>
      <c r="AQ130" s="784"/>
      <c r="AR130" s="784"/>
      <c r="AS130" s="784"/>
      <c r="AT130" s="785"/>
      <c r="AU130" s="221"/>
      <c r="AV130" s="221"/>
      <c r="AW130" s="221"/>
      <c r="AX130" s="751" t="s">
        <v>483</v>
      </c>
      <c r="AY130" s="752"/>
      <c r="AZ130" s="752"/>
      <c r="BA130" s="752"/>
      <c r="BB130" s="752"/>
      <c r="BC130" s="752"/>
      <c r="BD130" s="752"/>
      <c r="BE130" s="753"/>
      <c r="BF130" s="754">
        <v>9.1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3"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484</v>
      </c>
      <c r="X131" s="761"/>
      <c r="Y131" s="761"/>
      <c r="Z131" s="762"/>
      <c r="AA131" s="763">
        <v>85792900</v>
      </c>
      <c r="AB131" s="764"/>
      <c r="AC131" s="764"/>
      <c r="AD131" s="764"/>
      <c r="AE131" s="765"/>
      <c r="AF131" s="766">
        <v>87757644</v>
      </c>
      <c r="AG131" s="764"/>
      <c r="AH131" s="764"/>
      <c r="AI131" s="764"/>
      <c r="AJ131" s="765"/>
      <c r="AK131" s="766">
        <v>90198847</v>
      </c>
      <c r="AL131" s="764"/>
      <c r="AM131" s="764"/>
      <c r="AN131" s="764"/>
      <c r="AO131" s="765"/>
      <c r="AP131" s="767"/>
      <c r="AQ131" s="768"/>
      <c r="AR131" s="768"/>
      <c r="AS131" s="768"/>
      <c r="AT131" s="769"/>
      <c r="AU131" s="221"/>
      <c r="AV131" s="221"/>
      <c r="AW131" s="221"/>
      <c r="AX131" s="729" t="s">
        <v>485</v>
      </c>
      <c r="AY131" s="730"/>
      <c r="AZ131" s="730"/>
      <c r="BA131" s="730"/>
      <c r="BB131" s="730"/>
      <c r="BC131" s="730"/>
      <c r="BD131" s="730"/>
      <c r="BE131" s="731"/>
      <c r="BF131" s="732">
        <v>78.400000000000006</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3" customHeight="1" x14ac:dyDescent="0.2">
      <c r="A132" s="738" t="s">
        <v>486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487</v>
      </c>
      <c r="W132" s="742"/>
      <c r="X132" s="742"/>
      <c r="Y132" s="742"/>
      <c r="Z132" s="743"/>
      <c r="AA132" s="744">
        <v>9.2531249689999999</v>
      </c>
      <c r="AB132" s="745"/>
      <c r="AC132" s="745"/>
      <c r="AD132" s="745"/>
      <c r="AE132" s="746"/>
      <c r="AF132" s="747">
        <v>9.3156283129999995</v>
      </c>
      <c r="AG132" s="745"/>
      <c r="AH132" s="745"/>
      <c r="AI132" s="745"/>
      <c r="AJ132" s="746"/>
      <c r="AK132" s="747">
        <v>8.7751598420000008</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3"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488</v>
      </c>
      <c r="W133" s="721"/>
      <c r="X133" s="721"/>
      <c r="Y133" s="721"/>
      <c r="Z133" s="722"/>
      <c r="AA133" s="723">
        <v>8</v>
      </c>
      <c r="AB133" s="724"/>
      <c r="AC133" s="724"/>
      <c r="AD133" s="724"/>
      <c r="AE133" s="725"/>
      <c r="AF133" s="723">
        <v>8.8000000000000007</v>
      </c>
      <c r="AG133" s="724"/>
      <c r="AH133" s="724"/>
      <c r="AI133" s="724"/>
      <c r="AJ133" s="725"/>
      <c r="AK133" s="723">
        <v>9.1</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3"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YnP3ytITiZX7pA3mUEgdEJvUiwiW5i5LBURP1ExxK8IlaRHNgGLh8ZxFvM7pSPmor/7elzWJDpIGMQsiuevRHg==" saltValue="1co1f5YAm+IMQg9toZcm+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7" zoomScale="75" zoomScaleNormal="85" zoomScaleSheetLayoutView="75" workbookViewId="0">
      <selection activeCell="AU82" sqref="AU82:AY82"/>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8"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8" x14ac:dyDescent="0.2"/>
    <row r="3" spans="1:120" ht="13.8" x14ac:dyDescent="0.2"/>
    <row r="4" spans="1:120" ht="13.8" x14ac:dyDescent="0.2"/>
    <row r="5" spans="1:120" ht="13.8" x14ac:dyDescent="0.2"/>
    <row r="6" spans="1:120" ht="13.8" x14ac:dyDescent="0.2"/>
    <row r="7" spans="1:120" ht="13.8" x14ac:dyDescent="0.2"/>
    <row r="8" spans="1:120" ht="13.8" x14ac:dyDescent="0.2"/>
    <row r="9" spans="1:120" ht="13.8" x14ac:dyDescent="0.2"/>
    <row r="10" spans="1:120" ht="13.8" x14ac:dyDescent="0.2"/>
    <row r="11" spans="1:120" ht="13.8" x14ac:dyDescent="0.2"/>
    <row r="12" spans="1:120" ht="13.8" x14ac:dyDescent="0.2"/>
    <row r="13" spans="1:120" ht="13.8" x14ac:dyDescent="0.2"/>
    <row r="14" spans="1:120" ht="13.8" x14ac:dyDescent="0.2"/>
    <row r="15" spans="1:120" ht="13.8" x14ac:dyDescent="0.2"/>
    <row r="16" spans="1:120" ht="13.8" x14ac:dyDescent="0.2">
      <c r="DP16" s="247"/>
    </row>
    <row r="17" spans="119:120" ht="13.8" x14ac:dyDescent="0.2">
      <c r="DP17" s="247"/>
    </row>
    <row r="18" spans="119:120" ht="13.8" x14ac:dyDescent="0.2"/>
    <row r="19" spans="119:120" ht="13.8" x14ac:dyDescent="0.2"/>
    <row r="20" spans="119:120" ht="13.8" x14ac:dyDescent="0.2">
      <c r="DO20" s="247"/>
      <c r="DP20" s="247"/>
    </row>
    <row r="21" spans="119:120" ht="13.8" x14ac:dyDescent="0.2">
      <c r="DP21" s="247"/>
    </row>
    <row r="22" spans="119:120" ht="13.8" x14ac:dyDescent="0.2"/>
    <row r="23" spans="119:120" ht="13.8" x14ac:dyDescent="0.2">
      <c r="DO23" s="247"/>
      <c r="DP23" s="247"/>
    </row>
    <row r="24" spans="119:120" ht="13.8" x14ac:dyDescent="0.2">
      <c r="DP24" s="247"/>
    </row>
    <row r="25" spans="119:120" ht="13.8" x14ac:dyDescent="0.2">
      <c r="DP25" s="247"/>
    </row>
    <row r="26" spans="119:120" ht="13.8" x14ac:dyDescent="0.2">
      <c r="DO26" s="247"/>
      <c r="DP26" s="247"/>
    </row>
    <row r="27" spans="119:120" ht="13.8" x14ac:dyDescent="0.2"/>
    <row r="28" spans="119:120" ht="13.8" x14ac:dyDescent="0.2">
      <c r="DO28" s="247"/>
      <c r="DP28" s="247"/>
    </row>
    <row r="29" spans="119:120" ht="13.8" x14ac:dyDescent="0.2">
      <c r="DP29" s="247"/>
    </row>
    <row r="30" spans="119:120" ht="13.8" x14ac:dyDescent="0.2"/>
    <row r="31" spans="119:120" ht="13.8" x14ac:dyDescent="0.2">
      <c r="DO31" s="247"/>
      <c r="DP31" s="247"/>
    </row>
    <row r="32" spans="119:120" ht="13.8" x14ac:dyDescent="0.2"/>
    <row r="33" spans="98:120" ht="13.8" x14ac:dyDescent="0.2">
      <c r="DO33" s="247"/>
      <c r="DP33" s="247"/>
    </row>
    <row r="34" spans="98:120" ht="13.8" x14ac:dyDescent="0.2">
      <c r="DM34" s="247"/>
    </row>
    <row r="35" spans="98:120" ht="13.8" x14ac:dyDescent="0.2">
      <c r="CT35" s="247"/>
      <c r="CU35" s="247"/>
      <c r="CV35" s="247"/>
      <c r="CY35" s="247"/>
      <c r="CZ35" s="247"/>
      <c r="DA35" s="247"/>
      <c r="DD35" s="247"/>
      <c r="DE35" s="247"/>
      <c r="DF35" s="247"/>
      <c r="DI35" s="247"/>
      <c r="DJ35" s="247"/>
      <c r="DK35" s="247"/>
      <c r="DM35" s="247"/>
      <c r="DN35" s="247"/>
      <c r="DO35" s="247"/>
      <c r="DP35" s="247"/>
    </row>
    <row r="36" spans="98:120" ht="13.8" x14ac:dyDescent="0.2"/>
    <row r="37" spans="98:120" ht="13.8" x14ac:dyDescent="0.2">
      <c r="CW37" s="247"/>
      <c r="DB37" s="247"/>
      <c r="DG37" s="247"/>
      <c r="DL37" s="247"/>
      <c r="DP37" s="247"/>
    </row>
    <row r="38" spans="98:120" ht="13.8"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8" x14ac:dyDescent="0.2"/>
    <row r="40" spans="98:120" ht="13.8" x14ac:dyDescent="0.2"/>
    <row r="41" spans="98:120" ht="13.8" x14ac:dyDescent="0.2"/>
    <row r="42" spans="98:120" ht="13.8" x14ac:dyDescent="0.2"/>
    <row r="43" spans="98:120" ht="13.8" x14ac:dyDescent="0.2"/>
    <row r="44" spans="98:120" ht="13.8" x14ac:dyDescent="0.2"/>
    <row r="45" spans="98:120" ht="13.8" x14ac:dyDescent="0.2"/>
    <row r="46" spans="98:120" ht="13.8" x14ac:dyDescent="0.2"/>
    <row r="47" spans="98:120" ht="13.8" x14ac:dyDescent="0.2"/>
    <row r="48" spans="98:120" ht="13.8" x14ac:dyDescent="0.2"/>
    <row r="49" spans="22:120" ht="13.8" x14ac:dyDescent="0.2">
      <c r="DN49" s="247"/>
      <c r="DO49" s="247"/>
      <c r="DP49" s="247"/>
    </row>
    <row r="50" spans="22:120" ht="13.8" x14ac:dyDescent="0.2"/>
    <row r="51" spans="22:120" ht="13.8" x14ac:dyDescent="0.2"/>
    <row r="52" spans="22:120" ht="13.8" x14ac:dyDescent="0.2"/>
    <row r="53" spans="22:120" ht="13.8" x14ac:dyDescent="0.2"/>
    <row r="54" spans="22:120" ht="13.8" x14ac:dyDescent="0.2"/>
    <row r="55" spans="22:120" ht="13.8" x14ac:dyDescent="0.2"/>
    <row r="56" spans="22:120" ht="13.8" x14ac:dyDescent="0.2"/>
    <row r="57" spans="22:120" ht="13.8" x14ac:dyDescent="0.2"/>
    <row r="58" spans="22:120" ht="13.8" x14ac:dyDescent="0.2"/>
    <row r="59" spans="22:120" ht="13.8" x14ac:dyDescent="0.2"/>
    <row r="60" spans="22:120" ht="13.8" x14ac:dyDescent="0.2"/>
    <row r="61" spans="22:120" ht="13.8" x14ac:dyDescent="0.2"/>
    <row r="62" spans="22:120" ht="13.8" x14ac:dyDescent="0.2"/>
    <row r="63" spans="22:120" ht="13.8" x14ac:dyDescent="0.2">
      <c r="W63" s="247"/>
      <c r="CS63" s="247"/>
      <c r="CX63" s="247"/>
      <c r="DC63" s="247"/>
      <c r="DH63" s="247"/>
    </row>
    <row r="64" spans="22:120" ht="13.8" x14ac:dyDescent="0.2">
      <c r="V64" s="247"/>
    </row>
    <row r="65" spans="15:120" ht="13.8"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8" x14ac:dyDescent="0.2">
      <c r="Q66" s="247"/>
      <c r="S66" s="247"/>
      <c r="U66" s="247"/>
      <c r="DM66" s="247"/>
    </row>
    <row r="67" spans="15:120" ht="13.8"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8" x14ac:dyDescent="0.2"/>
    <row r="69" spans="15:120" ht="13.8" x14ac:dyDescent="0.2"/>
    <row r="70" spans="15:120" ht="13.8" x14ac:dyDescent="0.2"/>
    <row r="71" spans="15:120" ht="13.8" x14ac:dyDescent="0.2"/>
    <row r="72" spans="15:120" ht="13.8" x14ac:dyDescent="0.2">
      <c r="DP72" s="247"/>
    </row>
    <row r="73" spans="15:120" ht="13.8" x14ac:dyDescent="0.2">
      <c r="DP73" s="247"/>
    </row>
    <row r="74" spans="15:120" ht="13.8" x14ac:dyDescent="0.2"/>
    <row r="75" spans="15:120" ht="13.8" x14ac:dyDescent="0.2"/>
    <row r="76" spans="15:120" ht="13.8" x14ac:dyDescent="0.2"/>
    <row r="77" spans="15:120" ht="13.8" x14ac:dyDescent="0.2"/>
    <row r="78" spans="15:120" ht="13.8" x14ac:dyDescent="0.2"/>
    <row r="79" spans="15:120" ht="13.8" x14ac:dyDescent="0.2"/>
    <row r="80" spans="15:120" ht="13.8" x14ac:dyDescent="0.2"/>
    <row r="81" spans="97:112" ht="13.8" x14ac:dyDescent="0.2"/>
    <row r="82" spans="97:112" ht="13.8" x14ac:dyDescent="0.2"/>
    <row r="83" spans="97:112" ht="13.8" x14ac:dyDescent="0.2"/>
    <row r="84" spans="97:112" ht="13.8" x14ac:dyDescent="0.2"/>
    <row r="85" spans="97:112" ht="13.8" x14ac:dyDescent="0.2"/>
    <row r="86" spans="97:112" ht="13.8" x14ac:dyDescent="0.2"/>
    <row r="87" spans="97:112" ht="13.8" x14ac:dyDescent="0.2"/>
    <row r="88" spans="97:112" ht="13.8" x14ac:dyDescent="0.2"/>
    <row r="89" spans="97:112" ht="13.8" x14ac:dyDescent="0.2"/>
    <row r="90" spans="97:112" ht="13.8" x14ac:dyDescent="0.2"/>
    <row r="91" spans="97:112" ht="13.8" x14ac:dyDescent="0.2"/>
    <row r="92" spans="97:112" ht="13.8" x14ac:dyDescent="0.2"/>
    <row r="93" spans="97:112" ht="13.8" x14ac:dyDescent="0.2"/>
    <row r="94" spans="97:112" ht="13.8" x14ac:dyDescent="0.2"/>
    <row r="95" spans="97:112" ht="13.8" x14ac:dyDescent="0.2"/>
    <row r="96" spans="97:112" ht="13.8" x14ac:dyDescent="0.2">
      <c r="CS96" s="247"/>
      <c r="CX96" s="247"/>
      <c r="DC96" s="247"/>
      <c r="DH96" s="247"/>
    </row>
    <row r="97" spans="24:120" ht="13.8" x14ac:dyDescent="0.2">
      <c r="CS97" s="247"/>
      <c r="CX97" s="247"/>
      <c r="DC97" s="247"/>
      <c r="DH97" s="247"/>
      <c r="DP97" s="248" t="s">
        <v>489</v>
      </c>
    </row>
    <row r="98" spans="24:120" ht="13.8" hidden="1" x14ac:dyDescent="0.2">
      <c r="CS98" s="247"/>
      <c r="CX98" s="247"/>
      <c r="DC98" s="247"/>
      <c r="DH98" s="247"/>
    </row>
    <row r="99" spans="24:120" ht="13.8" hidden="1" x14ac:dyDescent="0.2">
      <c r="CS99" s="247"/>
      <c r="CX99" s="247"/>
      <c r="DC99" s="247"/>
      <c r="DH99" s="247"/>
    </row>
    <row r="101" spans="24:120" ht="12.05"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6" hidden="1" customHeight="1" x14ac:dyDescent="0.2">
      <c r="CU102" s="247"/>
      <c r="CZ102" s="247"/>
      <c r="DE102" s="247"/>
      <c r="DJ102" s="247"/>
      <c r="DM102" s="247"/>
    </row>
    <row r="103" spans="24:120" ht="13.8" hidden="1" x14ac:dyDescent="0.2">
      <c r="CT103" s="247"/>
      <c r="CV103" s="247"/>
      <c r="CW103" s="247"/>
      <c r="CY103" s="247"/>
      <c r="DA103" s="247"/>
      <c r="DB103" s="247"/>
      <c r="DD103" s="247"/>
      <c r="DF103" s="247"/>
      <c r="DG103" s="247"/>
      <c r="DI103" s="247"/>
      <c r="DK103" s="247"/>
      <c r="DL103" s="247"/>
      <c r="DM103" s="247"/>
      <c r="DN103" s="247"/>
      <c r="DO103" s="247"/>
      <c r="DP103" s="247"/>
    </row>
    <row r="104" spans="24:120" ht="13.8" hidden="1" x14ac:dyDescent="0.2">
      <c r="CV104" s="247"/>
      <c r="CW104" s="247"/>
      <c r="DA104" s="247"/>
      <c r="DB104" s="247"/>
      <c r="DF104" s="247"/>
      <c r="DG104" s="247"/>
      <c r="DK104" s="247"/>
      <c r="DL104" s="247"/>
      <c r="DN104" s="247"/>
      <c r="DO104" s="247"/>
      <c r="DP104" s="247"/>
    </row>
    <row r="105" spans="24:120" ht="12.7" hidden="1" customHeight="1" x14ac:dyDescent="0.2"/>
  </sheetData>
  <sheetProtection algorithmName="SHA-512" hashValue="QsX62cf4sX0zZ371AJHhPjExDZJ2IRmmsnifQWGrxPf2reLgsgK39HKuCXEmJlL6i3yzKXMKyjOxts1iGQ0wVA==" saltValue="qzYmgGXqV0GPwirSCoV2s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C1" zoomScaleNormal="100" zoomScaleSheetLayoutView="55" workbookViewId="0">
      <selection activeCell="AU82" sqref="AU82:AY82"/>
    </sheetView>
  </sheetViews>
  <sheetFormatPr defaultColWidth="0" defaultRowHeight="13.5" customHeight="1" zeroHeight="1" x14ac:dyDescent="0.2"/>
  <cols>
    <col min="1" max="116" width="2.5546875" style="248" customWidth="1"/>
    <col min="117" max="16384" width="9" style="247" hidden="1"/>
  </cols>
  <sheetData>
    <row r="1" spans="2:116" ht="13.8"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8" x14ac:dyDescent="0.2"/>
    <row r="3" spans="2:116" ht="13.8" x14ac:dyDescent="0.2"/>
    <row r="4" spans="2:116" ht="13.8"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8"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8" x14ac:dyDescent="0.2"/>
    <row r="7" spans="2:116" ht="13.8" x14ac:dyDescent="0.2"/>
    <row r="8" spans="2:116" ht="13.8" x14ac:dyDescent="0.2"/>
    <row r="9" spans="2:116" ht="13.8" x14ac:dyDescent="0.2"/>
    <row r="10" spans="2:116" ht="13.8" x14ac:dyDescent="0.2"/>
    <row r="11" spans="2:116" ht="13.8" x14ac:dyDescent="0.2"/>
    <row r="12" spans="2:116" ht="13.8" x14ac:dyDescent="0.2"/>
    <row r="13" spans="2:116" ht="13.8" x14ac:dyDescent="0.2"/>
    <row r="14" spans="2:116" ht="13.8" x14ac:dyDescent="0.2"/>
    <row r="15" spans="2:116" ht="13.8" x14ac:dyDescent="0.2"/>
    <row r="16" spans="2:116" ht="13.8" x14ac:dyDescent="0.2"/>
    <row r="17" spans="9:116" ht="13.8" x14ac:dyDescent="0.2"/>
    <row r="18" spans="9:116" ht="13.8"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8" x14ac:dyDescent="0.2"/>
    <row r="20" spans="9:116" ht="13.8" x14ac:dyDescent="0.2"/>
    <row r="21" spans="9:116" ht="13.8" x14ac:dyDescent="0.2">
      <c r="DL21" s="247"/>
    </row>
    <row r="22" spans="9:116" ht="13.8" x14ac:dyDescent="0.2">
      <c r="DI22" s="247"/>
      <c r="DJ22" s="247"/>
      <c r="DK22" s="247"/>
      <c r="DL22" s="247"/>
    </row>
    <row r="23" spans="9:116" ht="13.8" x14ac:dyDescent="0.2">
      <c r="CY23" s="247"/>
      <c r="CZ23" s="247"/>
      <c r="DA23" s="247"/>
      <c r="DB23" s="247"/>
      <c r="DC23" s="247"/>
      <c r="DD23" s="247"/>
      <c r="DE23" s="247"/>
      <c r="DF23" s="247"/>
      <c r="DG23" s="247"/>
      <c r="DH23" s="247"/>
      <c r="DI23" s="247"/>
      <c r="DJ23" s="247"/>
      <c r="DK23" s="247"/>
      <c r="DL23" s="247"/>
    </row>
    <row r="24" spans="9:116" ht="13.8" x14ac:dyDescent="0.2"/>
    <row r="25" spans="9:116" ht="13.8" x14ac:dyDescent="0.2"/>
    <row r="26" spans="9:116" ht="13.8" x14ac:dyDescent="0.2"/>
    <row r="27" spans="9:116" ht="13.8" x14ac:dyDescent="0.2"/>
    <row r="28" spans="9:116" ht="13.8" x14ac:dyDescent="0.2"/>
    <row r="29" spans="9:116" ht="13.8" x14ac:dyDescent="0.2"/>
    <row r="30" spans="9:116" ht="13.8" x14ac:dyDescent="0.2"/>
    <row r="31" spans="9:116" ht="13.8" x14ac:dyDescent="0.2"/>
    <row r="32" spans="9:116" ht="13.8" x14ac:dyDescent="0.2"/>
    <row r="33" spans="15:116" ht="13.8" x14ac:dyDescent="0.2"/>
    <row r="34" spans="15:116" ht="13.8" x14ac:dyDescent="0.2"/>
    <row r="35" spans="15:116" ht="13.8" x14ac:dyDescent="0.2">
      <c r="CZ35" s="247"/>
      <c r="DA35" s="247"/>
      <c r="DB35" s="247"/>
      <c r="DC35" s="247"/>
      <c r="DD35" s="247"/>
      <c r="DE35" s="247"/>
      <c r="DF35" s="247"/>
      <c r="DG35" s="247"/>
      <c r="DH35" s="247"/>
      <c r="DI35" s="247"/>
      <c r="DJ35" s="247"/>
      <c r="DK35" s="247"/>
      <c r="DL35" s="247"/>
    </row>
    <row r="36" spans="15:116" ht="13.8" x14ac:dyDescent="0.2"/>
    <row r="37" spans="15:116" ht="13.8" x14ac:dyDescent="0.2">
      <c r="DL37" s="247"/>
    </row>
    <row r="38" spans="15:116" ht="13.8" x14ac:dyDescent="0.2">
      <c r="DI38" s="247"/>
      <c r="DJ38" s="247"/>
      <c r="DK38" s="247"/>
      <c r="DL38" s="247"/>
    </row>
    <row r="39" spans="15:116" ht="13.8" x14ac:dyDescent="0.2"/>
    <row r="40" spans="15:116" ht="13.8" x14ac:dyDescent="0.2"/>
    <row r="41" spans="15:116" ht="13.8" x14ac:dyDescent="0.2"/>
    <row r="42" spans="15:116" ht="13.8" x14ac:dyDescent="0.2"/>
    <row r="43" spans="15:116" ht="13.8"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8" x14ac:dyDescent="0.2">
      <c r="DL44" s="247"/>
    </row>
    <row r="45" spans="15:116" ht="13.8" x14ac:dyDescent="0.2"/>
    <row r="46" spans="15:116" ht="13.8" x14ac:dyDescent="0.2">
      <c r="DA46" s="247"/>
      <c r="DB46" s="247"/>
      <c r="DC46" s="247"/>
      <c r="DD46" s="247"/>
      <c r="DE46" s="247"/>
      <c r="DF46" s="247"/>
      <c r="DG46" s="247"/>
      <c r="DH46" s="247"/>
      <c r="DI46" s="247"/>
      <c r="DJ46" s="247"/>
      <c r="DK46" s="247"/>
      <c r="DL46" s="247"/>
    </row>
    <row r="47" spans="15:116" ht="13.8" x14ac:dyDescent="0.2"/>
    <row r="48" spans="15:116" ht="13.8" x14ac:dyDescent="0.2"/>
    <row r="49" spans="104:116" ht="13.8" x14ac:dyDescent="0.2"/>
    <row r="50" spans="104:116" ht="13.8" x14ac:dyDescent="0.2">
      <c r="CZ50" s="247"/>
      <c r="DA50" s="247"/>
      <c r="DB50" s="247"/>
      <c r="DC50" s="247"/>
      <c r="DD50" s="247"/>
      <c r="DE50" s="247"/>
      <c r="DF50" s="247"/>
      <c r="DG50" s="247"/>
      <c r="DH50" s="247"/>
      <c r="DI50" s="247"/>
      <c r="DJ50" s="247"/>
      <c r="DK50" s="247"/>
      <c r="DL50" s="247"/>
    </row>
    <row r="51" spans="104:116" ht="13.8" x14ac:dyDescent="0.2"/>
    <row r="52" spans="104:116" ht="13.8" x14ac:dyDescent="0.2"/>
    <row r="53" spans="104:116" ht="13.8" x14ac:dyDescent="0.2">
      <c r="DL53" s="247"/>
    </row>
    <row r="54" spans="104:116" ht="13.8" x14ac:dyDescent="0.2"/>
    <row r="55" spans="104:116" ht="13.8" x14ac:dyDescent="0.2"/>
    <row r="56" spans="104:116" ht="13.8" x14ac:dyDescent="0.2"/>
    <row r="57" spans="104:116" ht="13.8" x14ac:dyDescent="0.2"/>
    <row r="58" spans="104:116" ht="13.8" x14ac:dyDescent="0.2"/>
    <row r="59" spans="104:116" ht="13.8" x14ac:dyDescent="0.2"/>
    <row r="60" spans="104:116" ht="13.8" x14ac:dyDescent="0.2"/>
    <row r="61" spans="104:116" ht="13.8" x14ac:dyDescent="0.2"/>
    <row r="62" spans="104:116" ht="13.8" x14ac:dyDescent="0.2"/>
    <row r="63" spans="104:116" ht="13.8" x14ac:dyDescent="0.2"/>
    <row r="64" spans="104:116" ht="13.8" x14ac:dyDescent="0.2"/>
    <row r="65" spans="107:116" ht="13.8" x14ac:dyDescent="0.2"/>
    <row r="66" spans="107:116" ht="13.8" x14ac:dyDescent="0.2"/>
    <row r="67" spans="107:116" ht="13.8" x14ac:dyDescent="0.2">
      <c r="DC67" s="247"/>
      <c r="DD67" s="247"/>
      <c r="DE67" s="247"/>
      <c r="DF67" s="247"/>
      <c r="DG67" s="247"/>
      <c r="DH67" s="247"/>
      <c r="DI67" s="247"/>
      <c r="DJ67" s="247"/>
      <c r="DK67" s="247"/>
      <c r="DL67" s="247"/>
    </row>
    <row r="68" spans="107:116" ht="13.8" x14ac:dyDescent="0.2"/>
    <row r="69" spans="107:116" ht="13.8" x14ac:dyDescent="0.2"/>
    <row r="70" spans="107:116" ht="13.8" x14ac:dyDescent="0.2"/>
    <row r="71" spans="107:116" ht="13.8" x14ac:dyDescent="0.2"/>
    <row r="72" spans="107:116" ht="13.8" x14ac:dyDescent="0.2"/>
    <row r="73" spans="107:116" ht="13.8" x14ac:dyDescent="0.2"/>
    <row r="74" spans="107:116" ht="13.8" x14ac:dyDescent="0.2"/>
    <row r="75" spans="107:116" ht="13.8" x14ac:dyDescent="0.2"/>
    <row r="76" spans="107:116" ht="13.8" x14ac:dyDescent="0.2"/>
    <row r="77" spans="107:116" ht="13.8" x14ac:dyDescent="0.2"/>
    <row r="78" spans="107:116" ht="13.8" x14ac:dyDescent="0.2"/>
    <row r="79" spans="107:116" ht="13.8" x14ac:dyDescent="0.2"/>
    <row r="80" spans="107:116" ht="13.8" x14ac:dyDescent="0.2"/>
    <row r="81" ht="13.8" x14ac:dyDescent="0.2"/>
    <row r="82" ht="13.8" x14ac:dyDescent="0.2"/>
    <row r="83" ht="13.8" x14ac:dyDescent="0.2"/>
    <row r="84" ht="13.8" x14ac:dyDescent="0.2"/>
    <row r="85" ht="13.8" x14ac:dyDescent="0.2"/>
    <row r="86" ht="13.8" x14ac:dyDescent="0.2"/>
    <row r="87" ht="13.8" x14ac:dyDescent="0.2"/>
    <row r="88" ht="13.8" x14ac:dyDescent="0.2"/>
    <row r="89" ht="13.8" x14ac:dyDescent="0.2"/>
  </sheetData>
  <sheetProtection algorithmName="SHA-512" hashValue="COM0GnIjQkEgfj7NlESgJGZrH2JTD9hm9gsLOzyIne63KzfDuSSVq1YEZsG+Xm6wGqqi8FzIGUJE9DGyM7qMzw==" saltValue="/hfSEy6heEQNozl10am7F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5546875" style="249" hidden="1" customWidth="1"/>
    <col min="53" max="16384" width="8.5546875" style="249" hidden="1"/>
  </cols>
  <sheetData>
    <row r="1" spans="1:46" ht="13.8" x14ac:dyDescent="0.2">
      <c r="AS1" s="250"/>
      <c r="AT1" s="250"/>
    </row>
    <row r="2" spans="1:46" ht="13.8" x14ac:dyDescent="0.2">
      <c r="AS2" s="250"/>
      <c r="AT2" s="250"/>
    </row>
    <row r="3" spans="1:46" ht="13.8" x14ac:dyDescent="0.2">
      <c r="AS3" s="250"/>
      <c r="AT3" s="250"/>
    </row>
    <row r="4" spans="1:46" ht="13.8" x14ac:dyDescent="0.2">
      <c r="AS4" s="250"/>
      <c r="AT4" s="250"/>
    </row>
    <row r="5" spans="1:46" ht="16.3" x14ac:dyDescent="0.2">
      <c r="A5" s="251" t="s">
        <v>490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8"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491</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9" t="s">
        <v>492</v>
      </c>
      <c r="AP7" s="260"/>
      <c r="AQ7" s="261" t="s">
        <v>493</v>
      </c>
      <c r="AR7" s="262"/>
    </row>
    <row r="8" spans="1:46" ht="13.8"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0"/>
      <c r="AP8" s="266" t="s">
        <v>494</v>
      </c>
      <c r="AQ8" s="267" t="s">
        <v>495</v>
      </c>
      <c r="AR8" s="268" t="s">
        <v>496</v>
      </c>
    </row>
    <row r="9" spans="1:46" ht="13.8"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1" t="s">
        <v>497</v>
      </c>
      <c r="AL9" s="1132"/>
      <c r="AM9" s="1132"/>
      <c r="AN9" s="1133"/>
      <c r="AO9" s="269">
        <v>28198213</v>
      </c>
      <c r="AP9" s="269">
        <v>69840</v>
      </c>
      <c r="AQ9" s="270">
        <v>69190</v>
      </c>
      <c r="AR9" s="271">
        <v>0.9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1" t="s">
        <v>498</v>
      </c>
      <c r="AL10" s="1132"/>
      <c r="AM10" s="1132"/>
      <c r="AN10" s="1133"/>
      <c r="AO10" s="272">
        <v>151338</v>
      </c>
      <c r="AP10" s="272">
        <v>375</v>
      </c>
      <c r="AQ10" s="273">
        <v>1817</v>
      </c>
      <c r="AR10" s="274">
        <v>-79.400000000000006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1" t="s">
        <v>499</v>
      </c>
      <c r="AL11" s="1132"/>
      <c r="AM11" s="1132"/>
      <c r="AN11" s="1133"/>
      <c r="AO11" s="272" t="s">
        <v>500</v>
      </c>
      <c r="AP11" s="272" t="s">
        <v>500</v>
      </c>
      <c r="AQ11" s="273">
        <v>711</v>
      </c>
      <c r="AR11" s="274" t="s">
        <v>500</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1" t="s">
        <v>501</v>
      </c>
      <c r="AL12" s="1132"/>
      <c r="AM12" s="1132"/>
      <c r="AN12" s="1133"/>
      <c r="AO12" s="272" t="s">
        <v>500</v>
      </c>
      <c r="AP12" s="272" t="s">
        <v>500</v>
      </c>
      <c r="AQ12" s="273">
        <v>19</v>
      </c>
      <c r="AR12" s="274" t="s">
        <v>500</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1" t="s">
        <v>502</v>
      </c>
      <c r="AL13" s="1132"/>
      <c r="AM13" s="1132"/>
      <c r="AN13" s="1133"/>
      <c r="AO13" s="272" t="s">
        <v>500</v>
      </c>
      <c r="AP13" s="272" t="s">
        <v>500</v>
      </c>
      <c r="AQ13" s="273">
        <v>2094</v>
      </c>
      <c r="AR13" s="274" t="s">
        <v>500</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1" t="s">
        <v>503</v>
      </c>
      <c r="AL14" s="1132"/>
      <c r="AM14" s="1132"/>
      <c r="AN14" s="1133"/>
      <c r="AO14" s="272">
        <v>312850</v>
      </c>
      <c r="AP14" s="272">
        <v>775</v>
      </c>
      <c r="AQ14" s="273">
        <v>1351</v>
      </c>
      <c r="AR14" s="274">
        <v>-42.6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4" t="s">
        <v>504</v>
      </c>
      <c r="AL15" s="1135"/>
      <c r="AM15" s="1135"/>
      <c r="AN15" s="1136"/>
      <c r="AO15" s="272">
        <v>-1623514</v>
      </c>
      <c r="AP15" s="272">
        <v>-4021</v>
      </c>
      <c r="AQ15" s="273">
        <v>-3935</v>
      </c>
      <c r="AR15" s="274">
        <v>2.2000000000000002</v>
      </c>
    </row>
    <row r="16" spans="1:46" ht="13.8"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4" t="s">
        <v>177</v>
      </c>
      <c r="AL16" s="1135"/>
      <c r="AM16" s="1135"/>
      <c r="AN16" s="1136"/>
      <c r="AO16" s="272">
        <v>27038887</v>
      </c>
      <c r="AP16" s="272">
        <v>66968</v>
      </c>
      <c r="AQ16" s="273">
        <v>71247</v>
      </c>
      <c r="AR16" s="274">
        <v>-6</v>
      </c>
    </row>
    <row r="17" spans="1:46" ht="13.8"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8"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8"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505</v>
      </c>
      <c r="AL19" s="250"/>
      <c r="AM19" s="250"/>
      <c r="AN19" s="250"/>
      <c r="AO19" s="250"/>
      <c r="AP19" s="250"/>
      <c r="AQ19" s="250"/>
      <c r="AR19" s="250"/>
    </row>
    <row r="20" spans="1:46" ht="13.8"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506</v>
      </c>
      <c r="AP20" s="281" t="s">
        <v>507</v>
      </c>
      <c r="AQ20" s="282" t="s">
        <v>508</v>
      </c>
      <c r="AR20" s="283"/>
    </row>
    <row r="21" spans="1:46" s="289" customFormat="1" ht="13.8"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7" t="s">
        <v>509</v>
      </c>
      <c r="AL21" s="1138"/>
      <c r="AM21" s="1138"/>
      <c r="AN21" s="1139"/>
      <c r="AO21" s="285">
        <v>7.35</v>
      </c>
      <c r="AP21" s="286">
        <v>6.59</v>
      </c>
      <c r="AQ21" s="287">
        <v>0.76</v>
      </c>
      <c r="AR21" s="255"/>
      <c r="AS21" s="288"/>
      <c r="AT21" s="284"/>
    </row>
    <row r="22" spans="1:46" s="289" customFormat="1" ht="13.8"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7" t="s">
        <v>510</v>
      </c>
      <c r="AL22" s="1138"/>
      <c r="AM22" s="1138"/>
      <c r="AN22" s="1139"/>
      <c r="AO22" s="290">
        <v>100</v>
      </c>
      <c r="AP22" s="291">
        <v>99.2</v>
      </c>
      <c r="AQ22" s="292">
        <v>0.8</v>
      </c>
      <c r="AR22" s="276"/>
      <c r="AS22" s="288"/>
      <c r="AT22" s="284"/>
    </row>
    <row r="23" spans="1:46" s="289" customFormat="1" ht="13.8"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8"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8"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8" x14ac:dyDescent="0.2">
      <c r="A26" s="1130" t="s">
        <v>511</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c r="AT26" s="255"/>
    </row>
    <row r="27" spans="1:46" ht="13.8" x14ac:dyDescent="0.2">
      <c r="A27" s="297"/>
      <c r="AO27" s="250"/>
      <c r="AP27" s="250"/>
      <c r="AQ27" s="250"/>
      <c r="AR27" s="250"/>
      <c r="AS27" s="250"/>
      <c r="AT27" s="250"/>
    </row>
    <row r="28" spans="1:46" ht="16.3" x14ac:dyDescent="0.2">
      <c r="A28" s="251" t="s">
        <v>512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8"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513</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9" t="s">
        <v>492</v>
      </c>
      <c r="AP30" s="260"/>
      <c r="AQ30" s="261" t="s">
        <v>493</v>
      </c>
      <c r="AR30" s="262"/>
    </row>
    <row r="31" spans="1:46" ht="13.8"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0"/>
      <c r="AP31" s="266" t="s">
        <v>494</v>
      </c>
      <c r="AQ31" s="267" t="s">
        <v>495</v>
      </c>
      <c r="AR31" s="268" t="s">
        <v>496</v>
      </c>
    </row>
    <row r="32" spans="1:46" ht="27.1"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1" t="s">
        <v>514</v>
      </c>
      <c r="AL32" s="1122"/>
      <c r="AM32" s="1122"/>
      <c r="AN32" s="1123"/>
      <c r="AO32" s="300">
        <v>22695889</v>
      </c>
      <c r="AP32" s="300">
        <v>56212</v>
      </c>
      <c r="AQ32" s="301">
        <v>37151</v>
      </c>
      <c r="AR32" s="302">
        <v>51.3</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1" t="s">
        <v>515</v>
      </c>
      <c r="AL33" s="1122"/>
      <c r="AM33" s="1122"/>
      <c r="AN33" s="1123"/>
      <c r="AO33" s="300" t="s">
        <v>500</v>
      </c>
      <c r="AP33" s="300" t="s">
        <v>500</v>
      </c>
      <c r="AQ33" s="301">
        <v>1</v>
      </c>
      <c r="AR33" s="302" t="s">
        <v>500</v>
      </c>
    </row>
    <row r="34" spans="1:46" ht="27.1"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1" t="s">
        <v>516</v>
      </c>
      <c r="AL34" s="1122"/>
      <c r="AM34" s="1122"/>
      <c r="AN34" s="1123"/>
      <c r="AO34" s="300" t="s">
        <v>500</v>
      </c>
      <c r="AP34" s="300" t="s">
        <v>500</v>
      </c>
      <c r="AQ34" s="301">
        <v>48</v>
      </c>
      <c r="AR34" s="302" t="s">
        <v>500</v>
      </c>
    </row>
    <row r="35" spans="1:46" ht="27.1"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1" t="s">
        <v>517</v>
      </c>
      <c r="AL35" s="1122"/>
      <c r="AM35" s="1122"/>
      <c r="AN35" s="1123"/>
      <c r="AO35" s="300">
        <v>5857262</v>
      </c>
      <c r="AP35" s="300">
        <v>14507</v>
      </c>
      <c r="AQ35" s="301">
        <v>8181</v>
      </c>
      <c r="AR35" s="302">
        <v>77.3</v>
      </c>
    </row>
    <row r="36" spans="1:46" ht="27.1"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1" t="s">
        <v>518</v>
      </c>
      <c r="AL36" s="1122"/>
      <c r="AM36" s="1122"/>
      <c r="AN36" s="1123"/>
      <c r="AO36" s="300">
        <v>52546</v>
      </c>
      <c r="AP36" s="300">
        <v>130</v>
      </c>
      <c r="AQ36" s="301">
        <v>473</v>
      </c>
      <c r="AR36" s="302">
        <v>-72.5</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1" t="s">
        <v>519</v>
      </c>
      <c r="AL37" s="1122"/>
      <c r="AM37" s="1122"/>
      <c r="AN37" s="1123"/>
      <c r="AO37" s="300">
        <v>489730</v>
      </c>
      <c r="AP37" s="300">
        <v>1213</v>
      </c>
      <c r="AQ37" s="301">
        <v>499</v>
      </c>
      <c r="AR37" s="302">
        <v>143.1</v>
      </c>
    </row>
    <row r="38" spans="1:46" ht="27.1"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4" t="s">
        <v>520</v>
      </c>
      <c r="AL38" s="1125"/>
      <c r="AM38" s="1125"/>
      <c r="AN38" s="1126"/>
      <c r="AO38" s="303" t="s">
        <v>500</v>
      </c>
      <c r="AP38" s="303" t="s">
        <v>500</v>
      </c>
      <c r="AQ38" s="304">
        <v>1</v>
      </c>
      <c r="AR38" s="292" t="s">
        <v>500</v>
      </c>
      <c r="AS38" s="299"/>
    </row>
    <row r="39" spans="1:46" ht="13.8"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4" t="s">
        <v>521</v>
      </c>
      <c r="AL39" s="1125"/>
      <c r="AM39" s="1125"/>
      <c r="AN39" s="1126"/>
      <c r="AO39" s="300">
        <v>-4589436</v>
      </c>
      <c r="AP39" s="300">
        <v>-11367</v>
      </c>
      <c r="AQ39" s="301">
        <v>-8269</v>
      </c>
      <c r="AR39" s="302">
        <v>37.5</v>
      </c>
      <c r="AS39" s="299"/>
    </row>
    <row r="40" spans="1:46" ht="27.1"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1" t="s">
        <v>522</v>
      </c>
      <c r="AL40" s="1122"/>
      <c r="AM40" s="1122"/>
      <c r="AN40" s="1123"/>
      <c r="AO40" s="300">
        <v>-16590898</v>
      </c>
      <c r="AP40" s="300">
        <v>-41091</v>
      </c>
      <c r="AQ40" s="301">
        <v>-27482</v>
      </c>
      <c r="AR40" s="302">
        <v>49.5</v>
      </c>
      <c r="AS40" s="299"/>
    </row>
    <row r="41" spans="1:46" ht="13.8"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7" t="s">
        <v>287</v>
      </c>
      <c r="AL41" s="1128"/>
      <c r="AM41" s="1128"/>
      <c r="AN41" s="1129"/>
      <c r="AO41" s="300">
        <v>7915093</v>
      </c>
      <c r="AP41" s="300">
        <v>19604</v>
      </c>
      <c r="AQ41" s="301">
        <v>10602</v>
      </c>
      <c r="AR41" s="302">
        <v>84.9</v>
      </c>
      <c r="AS41" s="299"/>
    </row>
    <row r="42" spans="1:46" ht="13.8"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8"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8"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8"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8"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523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8"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524</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4" t="s">
        <v>492</v>
      </c>
      <c r="AN49" s="1116" t="s">
        <v>525</v>
      </c>
      <c r="AO49" s="1117"/>
      <c r="AP49" s="1117"/>
      <c r="AQ49" s="1117"/>
      <c r="AR49" s="1118"/>
    </row>
    <row r="50" spans="1:44" ht="13.8"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5"/>
      <c r="AN50" s="316" t="s">
        <v>526</v>
      </c>
      <c r="AO50" s="317" t="s">
        <v>527</v>
      </c>
      <c r="AP50" s="318" t="s">
        <v>528</v>
      </c>
      <c r="AQ50" s="319" t="s">
        <v>529</v>
      </c>
      <c r="AR50" s="320" t="s">
        <v>530</v>
      </c>
    </row>
    <row r="51" spans="1:44" ht="13.8"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531</v>
      </c>
      <c r="AL51" s="313"/>
      <c r="AM51" s="321">
        <v>25047347</v>
      </c>
      <c r="AN51" s="322">
        <v>60486</v>
      </c>
      <c r="AO51" s="323">
        <v>-0.3</v>
      </c>
      <c r="AP51" s="324">
        <v>52191</v>
      </c>
      <c r="AQ51" s="325">
        <v>0.7</v>
      </c>
      <c r="AR51" s="326">
        <v>-1</v>
      </c>
    </row>
    <row r="52" spans="1:44" ht="13.8"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532</v>
      </c>
      <c r="AM52" s="329">
        <v>12934036</v>
      </c>
      <c r="AN52" s="330">
        <v>31234</v>
      </c>
      <c r="AO52" s="331">
        <v>-10.199999999999999</v>
      </c>
      <c r="AP52" s="332">
        <v>26807</v>
      </c>
      <c r="AQ52" s="333">
        <v>1.8</v>
      </c>
      <c r="AR52" s="334">
        <v>-12</v>
      </c>
    </row>
    <row r="53" spans="1:44" ht="13.8"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533</v>
      </c>
      <c r="AL53" s="313"/>
      <c r="AM53" s="321">
        <v>33292449</v>
      </c>
      <c r="AN53" s="322">
        <v>80960</v>
      </c>
      <c r="AO53" s="323">
        <v>33.799999999999997</v>
      </c>
      <c r="AP53" s="324">
        <v>48105</v>
      </c>
      <c r="AQ53" s="325">
        <v>-7.8</v>
      </c>
      <c r="AR53" s="326">
        <v>41.6</v>
      </c>
    </row>
    <row r="54" spans="1:44" ht="13.8"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532</v>
      </c>
      <c r="AM54" s="329">
        <v>18926857</v>
      </c>
      <c r="AN54" s="330">
        <v>46026</v>
      </c>
      <c r="AO54" s="331">
        <v>47.4</v>
      </c>
      <c r="AP54" s="332">
        <v>24072</v>
      </c>
      <c r="AQ54" s="333">
        <v>-10.199999999999999</v>
      </c>
      <c r="AR54" s="334">
        <v>57.6</v>
      </c>
    </row>
    <row r="55" spans="1:44" ht="13.8"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534</v>
      </c>
      <c r="AL55" s="313"/>
      <c r="AM55" s="321">
        <v>25701291</v>
      </c>
      <c r="AN55" s="322">
        <v>62828</v>
      </c>
      <c r="AO55" s="323">
        <v>-22.4</v>
      </c>
      <c r="AP55" s="324">
        <v>47446</v>
      </c>
      <c r="AQ55" s="325">
        <v>-1.4</v>
      </c>
      <c r="AR55" s="326">
        <v>-21</v>
      </c>
    </row>
    <row r="56" spans="1:44" ht="13.8"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532</v>
      </c>
      <c r="AM56" s="329">
        <v>15534453</v>
      </c>
      <c r="AN56" s="330">
        <v>37975</v>
      </c>
      <c r="AO56" s="331">
        <v>-17.5</v>
      </c>
      <c r="AP56" s="332">
        <v>24371</v>
      </c>
      <c r="AQ56" s="333">
        <v>1.2</v>
      </c>
      <c r="AR56" s="334">
        <v>-18.7</v>
      </c>
    </row>
    <row r="57" spans="1:44" ht="13.8"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535</v>
      </c>
      <c r="AL57" s="313"/>
      <c r="AM57" s="321">
        <v>18705952</v>
      </c>
      <c r="AN57" s="322">
        <v>46019</v>
      </c>
      <c r="AO57" s="323">
        <v>-26.8</v>
      </c>
      <c r="AP57" s="324">
        <v>48387</v>
      </c>
      <c r="AQ57" s="325">
        <v>2</v>
      </c>
      <c r="AR57" s="326">
        <v>-28.8</v>
      </c>
    </row>
    <row r="58" spans="1:44" ht="13.8"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532</v>
      </c>
      <c r="AM58" s="329">
        <v>9808730</v>
      </c>
      <c r="AN58" s="330">
        <v>24131</v>
      </c>
      <c r="AO58" s="331">
        <v>-36.5</v>
      </c>
      <c r="AP58" s="332">
        <v>25592</v>
      </c>
      <c r="AQ58" s="333">
        <v>5</v>
      </c>
      <c r="AR58" s="334">
        <v>-41.5</v>
      </c>
    </row>
    <row r="59" spans="1:44" ht="13.8"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536</v>
      </c>
      <c r="AL59" s="313"/>
      <c r="AM59" s="321">
        <v>16137628</v>
      </c>
      <c r="AN59" s="322">
        <v>39969</v>
      </c>
      <c r="AO59" s="323">
        <v>-13.1</v>
      </c>
      <c r="AP59" s="324">
        <v>49684</v>
      </c>
      <c r="AQ59" s="325">
        <v>2.7</v>
      </c>
      <c r="AR59" s="326">
        <v>-15.8</v>
      </c>
    </row>
    <row r="60" spans="1:44" ht="13.8"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532</v>
      </c>
      <c r="AM60" s="329">
        <v>8079592</v>
      </c>
      <c r="AN60" s="330">
        <v>20011</v>
      </c>
      <c r="AO60" s="331">
        <v>-17.100000000000001</v>
      </c>
      <c r="AP60" s="332">
        <v>28303</v>
      </c>
      <c r="AQ60" s="333">
        <v>10.6</v>
      </c>
      <c r="AR60" s="334">
        <v>-27.7</v>
      </c>
    </row>
    <row r="61" spans="1:44" ht="13.8"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537</v>
      </c>
      <c r="AL61" s="335"/>
      <c r="AM61" s="336">
        <v>23776933</v>
      </c>
      <c r="AN61" s="337">
        <v>58052</v>
      </c>
      <c r="AO61" s="338">
        <v>-5.8</v>
      </c>
      <c r="AP61" s="339">
        <v>49163</v>
      </c>
      <c r="AQ61" s="340">
        <v>-0.8</v>
      </c>
      <c r="AR61" s="326">
        <v>-5</v>
      </c>
    </row>
    <row r="62" spans="1:44" ht="13.8"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532</v>
      </c>
      <c r="AM62" s="329">
        <v>13056734</v>
      </c>
      <c r="AN62" s="330">
        <v>31875</v>
      </c>
      <c r="AO62" s="331">
        <v>-6.8</v>
      </c>
      <c r="AP62" s="332">
        <v>25829</v>
      </c>
      <c r="AQ62" s="333">
        <v>1.7</v>
      </c>
      <c r="AR62" s="334">
        <v>-8.5</v>
      </c>
    </row>
    <row r="63" spans="1:44" ht="13.8"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8"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8"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8"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8" hidden="1" x14ac:dyDescent="0.2">
      <c r="AK70" s="250"/>
      <c r="AL70" s="250"/>
      <c r="AM70" s="250"/>
      <c r="AN70" s="250"/>
      <c r="AO70" s="250"/>
      <c r="AP70" s="250"/>
      <c r="AQ70" s="250"/>
      <c r="AR70" s="250"/>
    </row>
    <row r="71" spans="1:46" ht="13.8" hidden="1" x14ac:dyDescent="0.2">
      <c r="AK71" s="250"/>
      <c r="AL71" s="250"/>
      <c r="AM71" s="250"/>
      <c r="AN71" s="250"/>
      <c r="AO71" s="250"/>
      <c r="AP71" s="250"/>
      <c r="AQ71" s="250"/>
      <c r="AR71" s="250"/>
    </row>
    <row r="72" spans="1:46" ht="13.8" hidden="1" x14ac:dyDescent="0.2">
      <c r="AK72" s="250"/>
      <c r="AL72" s="250"/>
      <c r="AM72" s="250"/>
      <c r="AN72" s="250"/>
      <c r="AO72" s="250"/>
      <c r="AP72" s="250"/>
      <c r="AQ72" s="250"/>
      <c r="AR72" s="250"/>
    </row>
    <row r="73" spans="1:46" ht="13.8" hidden="1" x14ac:dyDescent="0.2">
      <c r="AK73" s="250"/>
      <c r="AL73" s="250"/>
      <c r="AM73" s="250"/>
      <c r="AN73" s="250"/>
      <c r="AO73" s="250"/>
      <c r="AP73" s="250"/>
      <c r="AQ73" s="250"/>
      <c r="AR73" s="250"/>
    </row>
  </sheetData>
  <sheetProtection algorithmName="SHA-512" hashValue="jqsCBhz7O6E8JPDJ1fqllb/gCKsyxE2dfm69wUmI23sTxYn46yRcl7zHoxm66hiz2ungAEoIOl/jEtxR4Tm/Tw==" saltValue="7bdEPvZka6ZIij/VORm56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6" zoomScale="75" zoomScaleNormal="75" zoomScaleSheetLayoutView="55" workbookViewId="0">
      <selection activeCell="Y116" sqref="U115:Y116"/>
    </sheetView>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8" x14ac:dyDescent="0.2">
      <c r="B2" s="247"/>
      <c r="DG2" s="247"/>
    </row>
    <row r="3" spans="2:125" ht="13.8"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8" x14ac:dyDescent="0.2"/>
    <row r="5" spans="2:125" ht="13.8" x14ac:dyDescent="0.2"/>
    <row r="6" spans="2:125" ht="13.8" x14ac:dyDescent="0.2"/>
    <row r="7" spans="2:125" ht="13.8" x14ac:dyDescent="0.2"/>
    <row r="8" spans="2:125" ht="13.8" x14ac:dyDescent="0.2"/>
    <row r="9" spans="2:125" ht="13.8" x14ac:dyDescent="0.2">
      <c r="DU9" s="247"/>
    </row>
    <row r="10" spans="2:125" ht="13.8" x14ac:dyDescent="0.2"/>
    <row r="11" spans="2:125" ht="13.8" x14ac:dyDescent="0.2"/>
    <row r="12" spans="2:125" ht="13.8" x14ac:dyDescent="0.2"/>
    <row r="13" spans="2:125" ht="13.8" x14ac:dyDescent="0.2"/>
    <row r="14" spans="2:125" ht="13.8" x14ac:dyDescent="0.2"/>
    <row r="15" spans="2:125" ht="13.8" x14ac:dyDescent="0.2"/>
    <row r="16" spans="2:125" ht="13.8" x14ac:dyDescent="0.2"/>
    <row r="17" spans="125:125" ht="13.8" x14ac:dyDescent="0.2">
      <c r="DU17" s="247"/>
    </row>
    <row r="18" spans="125:125" ht="13.8" x14ac:dyDescent="0.2"/>
    <row r="19" spans="125:125" ht="13.8" x14ac:dyDescent="0.2"/>
    <row r="20" spans="125:125" ht="13.8" x14ac:dyDescent="0.2">
      <c r="DU20" s="247"/>
    </row>
    <row r="21" spans="125:125" ht="13.8" x14ac:dyDescent="0.2">
      <c r="DU21" s="247"/>
    </row>
    <row r="22" spans="125:125" ht="13.8" x14ac:dyDescent="0.2"/>
    <row r="23" spans="125:125" ht="13.8" x14ac:dyDescent="0.2"/>
    <row r="24" spans="125:125" ht="13.8" x14ac:dyDescent="0.2"/>
    <row r="25" spans="125:125" ht="13.8" x14ac:dyDescent="0.2"/>
    <row r="26" spans="125:125" ht="13.8" x14ac:dyDescent="0.2"/>
    <row r="27" spans="125:125" ht="13.8" x14ac:dyDescent="0.2"/>
    <row r="28" spans="125:125" ht="13.8" x14ac:dyDescent="0.2">
      <c r="DU28" s="247"/>
    </row>
    <row r="29" spans="125:125" ht="13.8" x14ac:dyDescent="0.2"/>
    <row r="30" spans="125:125" ht="13.8" x14ac:dyDescent="0.2"/>
    <row r="31" spans="125:125" ht="13.8" x14ac:dyDescent="0.2"/>
    <row r="32" spans="125:125" ht="13.8" x14ac:dyDescent="0.2"/>
    <row r="33" spans="2:125" ht="13.8" x14ac:dyDescent="0.2">
      <c r="B33" s="247"/>
      <c r="G33" s="247"/>
      <c r="I33" s="247"/>
    </row>
    <row r="34" spans="2:125" ht="13.8" x14ac:dyDescent="0.2">
      <c r="C34" s="247"/>
      <c r="P34" s="247"/>
      <c r="DE34" s="247"/>
      <c r="DH34" s="247"/>
    </row>
    <row r="35" spans="2:125" ht="13.8" x14ac:dyDescent="0.2">
      <c r="D35" s="247"/>
      <c r="E35" s="247"/>
      <c r="DG35" s="247"/>
      <c r="DJ35" s="247"/>
      <c r="DP35" s="247"/>
      <c r="DQ35" s="247"/>
      <c r="DR35" s="247"/>
      <c r="DS35" s="247"/>
      <c r="DT35" s="247"/>
      <c r="DU35" s="247"/>
    </row>
    <row r="36" spans="2:125" ht="13.8"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8" x14ac:dyDescent="0.2">
      <c r="DU37" s="247"/>
    </row>
    <row r="38" spans="2:125" ht="13.8" x14ac:dyDescent="0.2">
      <c r="DT38" s="247"/>
      <c r="DU38" s="247"/>
    </row>
    <row r="39" spans="2:125" ht="13.8" x14ac:dyDescent="0.2"/>
    <row r="40" spans="2:125" ht="13.8" x14ac:dyDescent="0.2">
      <c r="DH40" s="247"/>
    </row>
    <row r="41" spans="2:125" ht="13.8" x14ac:dyDescent="0.2">
      <c r="DE41" s="247"/>
    </row>
    <row r="42" spans="2:125" ht="13.8" x14ac:dyDescent="0.2">
      <c r="DG42" s="247"/>
      <c r="DJ42" s="247"/>
    </row>
    <row r="43" spans="2:125" ht="13.8"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8" x14ac:dyDescent="0.2">
      <c r="DU44" s="247"/>
    </row>
    <row r="45" spans="2:125" ht="13.8" x14ac:dyDescent="0.2"/>
    <row r="46" spans="2:125" ht="13.8" x14ac:dyDescent="0.2"/>
    <row r="47" spans="2:125" ht="13.8" x14ac:dyDescent="0.2"/>
    <row r="48" spans="2:125" ht="13.8" x14ac:dyDescent="0.2">
      <c r="DT48" s="247"/>
      <c r="DU48" s="247"/>
    </row>
    <row r="49" spans="120:125" ht="13.8" x14ac:dyDescent="0.2">
      <c r="DU49" s="247"/>
    </row>
    <row r="50" spans="120:125" ht="13.8" x14ac:dyDescent="0.2">
      <c r="DU50" s="247"/>
    </row>
    <row r="51" spans="120:125" ht="13.8" x14ac:dyDescent="0.2">
      <c r="DP51" s="247"/>
      <c r="DQ51" s="247"/>
      <c r="DR51" s="247"/>
      <c r="DS51" s="247"/>
      <c r="DT51" s="247"/>
      <c r="DU51" s="247"/>
    </row>
    <row r="52" spans="120:125" ht="13.8" x14ac:dyDescent="0.2"/>
    <row r="53" spans="120:125" ht="13.8" x14ac:dyDescent="0.2"/>
    <row r="54" spans="120:125" ht="13.8" x14ac:dyDescent="0.2">
      <c r="DU54" s="247"/>
    </row>
    <row r="55" spans="120:125" ht="13.8" x14ac:dyDescent="0.2"/>
    <row r="56" spans="120:125" ht="13.8" x14ac:dyDescent="0.2"/>
    <row r="57" spans="120:125" ht="13.8" x14ac:dyDescent="0.2"/>
    <row r="58" spans="120:125" ht="13.8" x14ac:dyDescent="0.2">
      <c r="DU58" s="247"/>
    </row>
    <row r="59" spans="120:125" ht="13.8" x14ac:dyDescent="0.2"/>
    <row r="60" spans="120:125" ht="13.8" x14ac:dyDescent="0.2"/>
    <row r="61" spans="120:125" ht="13.8" x14ac:dyDescent="0.2"/>
    <row r="62" spans="120:125" ht="13.8" x14ac:dyDescent="0.2"/>
    <row r="63" spans="120:125" ht="13.8" x14ac:dyDescent="0.2">
      <c r="DU63" s="247"/>
    </row>
    <row r="64" spans="120:125" ht="13.8" x14ac:dyDescent="0.2">
      <c r="DT64" s="247"/>
      <c r="DU64" s="247"/>
    </row>
    <row r="65" spans="123:125" ht="13.8" x14ac:dyDescent="0.2"/>
    <row r="66" spans="123:125" ht="13.8" x14ac:dyDescent="0.2"/>
    <row r="67" spans="123:125" ht="13.8" x14ac:dyDescent="0.2"/>
    <row r="68" spans="123:125" ht="13.8" x14ac:dyDescent="0.2"/>
    <row r="69" spans="123:125" ht="13.8" x14ac:dyDescent="0.2">
      <c r="DS69" s="247"/>
      <c r="DT69" s="247"/>
      <c r="DU69" s="247"/>
    </row>
    <row r="70" spans="123:125" ht="13.8" x14ac:dyDescent="0.2"/>
    <row r="71" spans="123:125" ht="13.8" x14ac:dyDescent="0.2"/>
    <row r="72" spans="123:125" ht="13.8" x14ac:dyDescent="0.2"/>
    <row r="73" spans="123:125" ht="13.8" x14ac:dyDescent="0.2"/>
    <row r="74" spans="123:125" ht="13.8" x14ac:dyDescent="0.2"/>
    <row r="75" spans="123:125" ht="13.8" x14ac:dyDescent="0.2"/>
    <row r="76" spans="123:125" ht="13.8" x14ac:dyDescent="0.2"/>
    <row r="77" spans="123:125" ht="13.8" x14ac:dyDescent="0.2"/>
    <row r="78" spans="123:125" ht="13.8" x14ac:dyDescent="0.2"/>
    <row r="79" spans="123:125" ht="13.8" x14ac:dyDescent="0.2"/>
    <row r="80" spans="123:125" ht="13.8" x14ac:dyDescent="0.2"/>
    <row r="81" spans="116:125" ht="13.8" x14ac:dyDescent="0.2"/>
    <row r="82" spans="116:125" ht="13.8" x14ac:dyDescent="0.2">
      <c r="DL82" s="247"/>
    </row>
    <row r="83" spans="116:125" ht="13.8" x14ac:dyDescent="0.2">
      <c r="DM83" s="247"/>
      <c r="DN83" s="247"/>
      <c r="DO83" s="247"/>
      <c r="DP83" s="247"/>
      <c r="DQ83" s="247"/>
      <c r="DR83" s="247"/>
      <c r="DS83" s="247"/>
      <c r="DT83" s="247"/>
      <c r="DU83" s="247"/>
    </row>
    <row r="84" spans="116:125" ht="13.8" x14ac:dyDescent="0.2"/>
    <row r="85" spans="116:125" ht="13.8" x14ac:dyDescent="0.2"/>
    <row r="86" spans="116:125" ht="13.8" x14ac:dyDescent="0.2"/>
    <row r="87" spans="116:125" ht="13.8" x14ac:dyDescent="0.2"/>
    <row r="88" spans="116:125" ht="13.8" x14ac:dyDescent="0.2">
      <c r="DU88" s="247"/>
    </row>
    <row r="89" spans="116:125" ht="13.8" x14ac:dyDescent="0.2"/>
    <row r="90" spans="116:125" ht="13.8" x14ac:dyDescent="0.2"/>
    <row r="91" spans="116:125" ht="13.8"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489</v>
      </c>
    </row>
    <row r="121" spans="125:125" ht="13.5" hidden="1" customHeight="1" x14ac:dyDescent="0.2">
      <c r="DU121" s="247"/>
    </row>
  </sheetData>
  <sheetProtection algorithmName="SHA-512" hashValue="voRixFwlE0uTIS8pQW1P2kLjt/fSm64595qjiM9FXmEoisVymzQuovshTDhSYGfJwN4EELGFalEPV0Ei1KSDBw==" saltValue="YF/yUcHj/PieCAvG3Jwf4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9" zoomScaleNormal="100" zoomScaleSheetLayoutView="55" workbookViewId="0">
      <selection activeCell="AA116" sqref="AA116"/>
    </sheetView>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8" x14ac:dyDescent="0.2">
      <c r="B2" s="247"/>
      <c r="T2" s="247"/>
    </row>
    <row r="3" spans="1:125" ht="13.8"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8" x14ac:dyDescent="0.2"/>
    <row r="5" spans="1:125" ht="13.8" x14ac:dyDescent="0.2"/>
    <row r="6" spans="1:125" ht="13.8" x14ac:dyDescent="0.2"/>
    <row r="7" spans="1:125" ht="13.8" x14ac:dyDescent="0.2"/>
    <row r="8" spans="1:125" ht="13.8" x14ac:dyDescent="0.2"/>
    <row r="9" spans="1:125" ht="13.8" x14ac:dyDescent="0.2"/>
    <row r="10" spans="1:125" ht="13.8" x14ac:dyDescent="0.2"/>
    <row r="11" spans="1:125" ht="13.8" x14ac:dyDescent="0.2"/>
    <row r="12" spans="1:125" ht="13.8" x14ac:dyDescent="0.2"/>
    <row r="13" spans="1:125" ht="13.8" x14ac:dyDescent="0.2"/>
    <row r="14" spans="1:125" ht="13.8" x14ac:dyDescent="0.2"/>
    <row r="15" spans="1:125" ht="13.8" x14ac:dyDescent="0.2"/>
    <row r="16" spans="1:125" ht="13.8" x14ac:dyDescent="0.2"/>
    <row r="17" ht="13.8" x14ac:dyDescent="0.2"/>
    <row r="18" ht="13.8" x14ac:dyDescent="0.2"/>
    <row r="19" ht="13.8" x14ac:dyDescent="0.2"/>
    <row r="20" ht="13.8" x14ac:dyDescent="0.2"/>
    <row r="21" ht="13.8" x14ac:dyDescent="0.2"/>
    <row r="22" ht="13.8" x14ac:dyDescent="0.2"/>
    <row r="23" ht="13.8" x14ac:dyDescent="0.2"/>
    <row r="24" ht="13.8" x14ac:dyDescent="0.2"/>
    <row r="25" ht="13.8" x14ac:dyDescent="0.2"/>
    <row r="26" ht="13.8" x14ac:dyDescent="0.2"/>
    <row r="27" ht="13.8" x14ac:dyDescent="0.2"/>
    <row r="28" ht="13.8" x14ac:dyDescent="0.2"/>
    <row r="29" ht="13.8" x14ac:dyDescent="0.2"/>
    <row r="30" ht="13.8" x14ac:dyDescent="0.2"/>
    <row r="31" ht="13.8" x14ac:dyDescent="0.2"/>
    <row r="32" ht="13.8" x14ac:dyDescent="0.2"/>
    <row r="33" spans="2:125" ht="13.8" x14ac:dyDescent="0.2">
      <c r="B33" s="247"/>
      <c r="G33" s="247"/>
      <c r="I33" s="247"/>
    </row>
    <row r="34" spans="2:125" ht="13.8" x14ac:dyDescent="0.2">
      <c r="C34" s="247"/>
      <c r="P34" s="247"/>
      <c r="R34" s="247"/>
      <c r="U34" s="247"/>
    </row>
    <row r="35" spans="2:125" ht="13.8"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8" x14ac:dyDescent="0.2">
      <c r="F36" s="247"/>
      <c r="H36" s="247"/>
      <c r="J36" s="247"/>
      <c r="K36" s="247"/>
      <c r="L36" s="247"/>
      <c r="M36" s="247"/>
      <c r="N36" s="247"/>
      <c r="O36" s="247"/>
      <c r="Q36" s="247"/>
      <c r="S36" s="247"/>
      <c r="V36" s="247"/>
    </row>
    <row r="37" spans="2:125" ht="13.8" x14ac:dyDescent="0.2"/>
    <row r="38" spans="2:125" ht="13.8" x14ac:dyDescent="0.2"/>
    <row r="39" spans="2:125" ht="13.8" x14ac:dyDescent="0.2"/>
    <row r="40" spans="2:125" ht="13.8" x14ac:dyDescent="0.2">
      <c r="U40" s="247"/>
    </row>
    <row r="41" spans="2:125" ht="13.8" x14ac:dyDescent="0.2">
      <c r="R41" s="247"/>
    </row>
    <row r="42" spans="2:125" ht="13.8"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8" x14ac:dyDescent="0.2">
      <c r="Q43" s="247"/>
      <c r="S43" s="247"/>
      <c r="V43" s="247"/>
    </row>
    <row r="44" spans="2:125" ht="13.8" x14ac:dyDescent="0.2"/>
    <row r="45" spans="2:125" ht="13.8" x14ac:dyDescent="0.2"/>
    <row r="46" spans="2:125" ht="13.8" x14ac:dyDescent="0.2"/>
    <row r="47" spans="2:125" ht="13.8" x14ac:dyDescent="0.2"/>
    <row r="48" spans="2:125" ht="13.8" x14ac:dyDescent="0.2"/>
    <row r="49" ht="13.8" x14ac:dyDescent="0.2"/>
    <row r="50" ht="13.8" x14ac:dyDescent="0.2"/>
    <row r="51" ht="13.8" x14ac:dyDescent="0.2"/>
    <row r="52" ht="13.8" x14ac:dyDescent="0.2"/>
    <row r="53" ht="13.8" x14ac:dyDescent="0.2"/>
    <row r="54" ht="13.8" x14ac:dyDescent="0.2"/>
    <row r="55" ht="13.8" x14ac:dyDescent="0.2"/>
    <row r="56" ht="13.8" x14ac:dyDescent="0.2"/>
    <row r="57" ht="13.8" x14ac:dyDescent="0.2"/>
    <row r="58" ht="13.8" x14ac:dyDescent="0.2"/>
    <row r="59" ht="13.8" x14ac:dyDescent="0.2"/>
    <row r="60" ht="13.8" x14ac:dyDescent="0.2"/>
    <row r="61" ht="13.8" x14ac:dyDescent="0.2"/>
    <row r="62" ht="13.8" x14ac:dyDescent="0.2"/>
    <row r="63" ht="13.8" x14ac:dyDescent="0.2"/>
    <row r="64" ht="13.8" x14ac:dyDescent="0.2"/>
    <row r="65" ht="13.8" x14ac:dyDescent="0.2"/>
    <row r="66" ht="13.8" x14ac:dyDescent="0.2"/>
    <row r="67" ht="13.8" x14ac:dyDescent="0.2"/>
    <row r="68" ht="13.8" x14ac:dyDescent="0.2"/>
    <row r="69" ht="13.8" x14ac:dyDescent="0.2"/>
    <row r="70" ht="13.8" x14ac:dyDescent="0.2"/>
    <row r="71" ht="13.8" x14ac:dyDescent="0.2"/>
    <row r="72" ht="13.8" x14ac:dyDescent="0.2"/>
    <row r="73" ht="13.8" x14ac:dyDescent="0.2"/>
    <row r="74" ht="13.8" x14ac:dyDescent="0.2"/>
    <row r="75" ht="13.8" x14ac:dyDescent="0.2"/>
    <row r="76" ht="13.8" x14ac:dyDescent="0.2"/>
    <row r="77" ht="13.8" x14ac:dyDescent="0.2"/>
    <row r="78" ht="13.8" x14ac:dyDescent="0.2"/>
    <row r="79" ht="13.8" x14ac:dyDescent="0.2"/>
    <row r="80" ht="13.8" x14ac:dyDescent="0.2"/>
    <row r="81" ht="13.8" x14ac:dyDescent="0.2"/>
    <row r="82" ht="13.8" x14ac:dyDescent="0.2"/>
    <row r="83" ht="13.8" x14ac:dyDescent="0.2"/>
    <row r="84" ht="13.8" x14ac:dyDescent="0.2"/>
    <row r="85" ht="13.8" x14ac:dyDescent="0.2"/>
    <row r="86" ht="13.8" x14ac:dyDescent="0.2"/>
    <row r="87" ht="13.8" x14ac:dyDescent="0.2"/>
    <row r="88" ht="13.8" x14ac:dyDescent="0.2"/>
    <row r="89" ht="13.8" x14ac:dyDescent="0.2"/>
    <row r="90" ht="13.8" x14ac:dyDescent="0.2"/>
    <row r="91" ht="13.8"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489</v>
      </c>
    </row>
  </sheetData>
  <sheetProtection algorithmName="SHA-512" hashValue="ZlhnLeSzqL5nvuCIQX0ZuJuAgjEuDqISpPjWDeCab68KCu6PnpC6OmiRipJGBdh+m33DBqPOKrVnh1L0N0jZrQ==" saltValue="XP+Rm27n3EyJZLVE+r7Up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G30" zoomScaleSheetLayoutView="100" workbookViewId="0">
      <selection activeCell="Y116" sqref="U115:Y116"/>
    </sheetView>
  </sheetViews>
  <sheetFormatPr defaultColWidth="0" defaultRowHeight="13.5" customHeight="1" zeroHeight="1" x14ac:dyDescent="0.2"/>
  <cols>
    <col min="1" max="1" width="8.21875" style="1" customWidth="1"/>
    <col min="2" max="16" width="14.5546875" style="1" customWidth="1"/>
    <col min="17" max="16384" width="0" style="1" hidden="1"/>
  </cols>
  <sheetData>
    <row r="1" ht="16.45" customHeight="1" x14ac:dyDescent="0.2"/>
    <row r="2" ht="16.45" customHeight="1" x14ac:dyDescent="0.2"/>
    <row r="3" ht="16.45" customHeight="1" x14ac:dyDescent="0.2"/>
    <row r="4" ht="16.45" customHeight="1" x14ac:dyDescent="0.2"/>
    <row r="5" ht="16.45" customHeight="1" x14ac:dyDescent="0.2"/>
    <row r="6" ht="16.45" customHeight="1" x14ac:dyDescent="0.2"/>
    <row r="7" ht="16.45" customHeight="1" x14ac:dyDescent="0.2"/>
    <row r="8" ht="16.45" customHeight="1" x14ac:dyDescent="0.2"/>
    <row r="9" ht="16.45" customHeight="1" x14ac:dyDescent="0.2"/>
    <row r="10" ht="16.45" customHeight="1" x14ac:dyDescent="0.2"/>
    <row r="11" ht="16.45" customHeight="1" x14ac:dyDescent="0.2"/>
    <row r="12" ht="16.45" customHeight="1" x14ac:dyDescent="0.2"/>
    <row r="13" ht="16.45" customHeight="1" x14ac:dyDescent="0.2"/>
    <row r="14" ht="16.45" customHeight="1" x14ac:dyDescent="0.2"/>
    <row r="15" ht="16.45" customHeight="1" x14ac:dyDescent="0.2"/>
    <row r="16" ht="16.45" customHeight="1" x14ac:dyDescent="0.2"/>
    <row r="17" ht="16.45" customHeight="1" x14ac:dyDescent="0.2"/>
    <row r="18" ht="16.45" customHeight="1" x14ac:dyDescent="0.2"/>
    <row r="19" ht="16.45" customHeight="1" x14ac:dyDescent="0.2"/>
    <row r="20" ht="16.45" customHeight="1" x14ac:dyDescent="0.2"/>
    <row r="21" ht="16.45" customHeight="1" x14ac:dyDescent="0.2"/>
    <row r="22" ht="16.45" customHeight="1" x14ac:dyDescent="0.2"/>
    <row r="23" ht="16.45" customHeight="1" x14ac:dyDescent="0.2"/>
    <row r="24" ht="16.45" customHeight="1" x14ac:dyDescent="0.2"/>
    <row r="25" ht="16.45" customHeight="1" x14ac:dyDescent="0.2"/>
    <row r="26" ht="16.45" customHeight="1" x14ac:dyDescent="0.2"/>
    <row r="27" ht="16.45" customHeight="1" x14ac:dyDescent="0.2"/>
    <row r="28" ht="16.45" customHeight="1" x14ac:dyDescent="0.2"/>
    <row r="29" ht="16.45" customHeight="1" x14ac:dyDescent="0.2"/>
    <row r="30" ht="16.45" customHeight="1" x14ac:dyDescent="0.2"/>
    <row r="31" ht="16.45" customHeight="1" x14ac:dyDescent="0.2"/>
    <row r="32" ht="16.45" customHeight="1" x14ac:dyDescent="0.2"/>
    <row r="33" spans="2:10" ht="16.45" customHeight="1" x14ac:dyDescent="0.2"/>
    <row r="34" spans="2:10" ht="16.45" customHeight="1" x14ac:dyDescent="0.2"/>
    <row r="35" spans="2:10" ht="16.45" customHeight="1" x14ac:dyDescent="0.2"/>
    <row r="36" spans="2:10" ht="16.45" customHeight="1" x14ac:dyDescent="0.2"/>
    <row r="37" spans="2:10" ht="16.45" customHeight="1" x14ac:dyDescent="0.2"/>
    <row r="38" spans="2:10" ht="16.45" customHeight="1" x14ac:dyDescent="0.2"/>
    <row r="39" spans="2:10" ht="16.45" customHeight="1" x14ac:dyDescent="0.2"/>
    <row r="40" spans="2:10" ht="16.45" customHeight="1" x14ac:dyDescent="0.2"/>
    <row r="41" spans="2:10" ht="16.45" customHeight="1" x14ac:dyDescent="0.2"/>
    <row r="42" spans="2:10" ht="16.45" customHeight="1" x14ac:dyDescent="0.2"/>
    <row r="43" spans="2:10" ht="16.45" customHeight="1" x14ac:dyDescent="0.2"/>
    <row r="44" spans="2:10" ht="16.45" customHeight="1" x14ac:dyDescent="0.2"/>
    <row r="45" spans="2:10" ht="29.3" customHeight="1" thickBot="1" x14ac:dyDescent="0.25">
      <c r="B45" s="2"/>
      <c r="C45" s="2"/>
      <c r="D45" s="2"/>
      <c r="E45" s="2"/>
      <c r="F45" s="2"/>
      <c r="G45" s="2"/>
      <c r="H45" s="2"/>
      <c r="I45" s="2"/>
      <c r="J45" s="3" t="s">
        <v>0</v>
      </c>
    </row>
    <row r="46" spans="2:10" ht="29.3" customHeight="1" thickBot="1" x14ac:dyDescent="0.25">
      <c r="B46" s="4" t="s">
        <v>1</v>
      </c>
      <c r="C46" s="5"/>
      <c r="D46" s="5"/>
      <c r="E46" s="6" t="s">
        <v>2</v>
      </c>
      <c r="F46" s="7" t="s">
        <v>539</v>
      </c>
      <c r="G46" s="8" t="s">
        <v>540</v>
      </c>
      <c r="H46" s="8" t="s">
        <v>541</v>
      </c>
      <c r="I46" s="8" t="s">
        <v>542</v>
      </c>
      <c r="J46" s="9" t="s">
        <v>543</v>
      </c>
    </row>
    <row r="47" spans="2:10" ht="57.8" customHeight="1" x14ac:dyDescent="0.2">
      <c r="B47" s="10"/>
      <c r="C47" s="1140" t="s">
        <v>3</v>
      </c>
      <c r="D47" s="1140"/>
      <c r="E47" s="1141"/>
      <c r="F47" s="11">
        <v>8.59</v>
      </c>
      <c r="G47" s="12">
        <v>9.18</v>
      </c>
      <c r="H47" s="12">
        <v>9.92</v>
      </c>
      <c r="I47" s="12">
        <v>10.55</v>
      </c>
      <c r="J47" s="13">
        <v>9.24</v>
      </c>
    </row>
    <row r="48" spans="2:10" ht="57.8" customHeight="1" x14ac:dyDescent="0.2">
      <c r="B48" s="14"/>
      <c r="C48" s="1142" t="s">
        <v>4</v>
      </c>
      <c r="D48" s="1142"/>
      <c r="E48" s="1143"/>
      <c r="F48" s="15">
        <v>2.5499999999999998</v>
      </c>
      <c r="G48" s="16">
        <v>3.23</v>
      </c>
      <c r="H48" s="16">
        <v>3.42</v>
      </c>
      <c r="I48" s="16">
        <v>3.25</v>
      </c>
      <c r="J48" s="17">
        <v>3.25</v>
      </c>
    </row>
    <row r="49" spans="2:10" ht="57.8" customHeight="1" thickBot="1" x14ac:dyDescent="0.25">
      <c r="B49" s="18"/>
      <c r="C49" s="1144" t="s">
        <v>5</v>
      </c>
      <c r="D49" s="1144"/>
      <c r="E49" s="1145"/>
      <c r="F49" s="19">
        <v>1.21</v>
      </c>
      <c r="G49" s="20">
        <v>1.72</v>
      </c>
      <c r="H49" s="20">
        <v>0.6</v>
      </c>
      <c r="I49" s="20">
        <v>0.64</v>
      </c>
      <c r="J49" s="21" t="s">
        <v>544</v>
      </c>
    </row>
    <row r="50" spans="2:10" ht="13.8" x14ac:dyDescent="0.2"/>
  </sheetData>
  <sheetProtection algorithmName="SHA-512" hashValue="TWBM5TpnlW90GZcdH03V5pQTMXDdodHluQjGRiY29xTWY1qXRE5q+qEkQQ7HQDa9iNz2bCLU5R7gVThq8SfKCQ==" saltValue="9oiIc2CODDSck+oEtXlJD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前原　瑞樹</cp:lastModifiedBy>
  <cp:lastPrinted>2026-03-11T01:00:01Z</cp:lastPrinted>
  <dcterms:created xsi:type="dcterms:W3CDTF">2026-02-23T06:14:04Z</dcterms:created>
  <dcterms:modified xsi:type="dcterms:W3CDTF">2026-03-12T01:58:52Z</dcterms:modified>
  <cp:category/>
</cp:coreProperties>
</file>