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
    </mc:Choice>
  </mc:AlternateContent>
  <xr:revisionPtr revIDLastSave="0" documentId="13_ncr:1_{4889A2B7-B4EF-4E31-8273-F09935FF0CE7}"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C36" i="10"/>
  <c r="BE35" i="10"/>
  <c r="C35" i="10"/>
  <c r="BE34" i="10"/>
  <c r="C34" i="10"/>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 r="CO38" i="10" s="1"/>
  <c r="CO39" i="10" s="1"/>
  <c r="CO40" i="10" s="1"/>
  <c r="CO41" i="10" s="1"/>
  <c r="CO42" i="10" s="1"/>
</calcChain>
</file>

<file path=xl/sharedStrings.xml><?xml version="1.0" encoding="utf-8"?>
<sst xmlns="http://schemas.openxmlformats.org/spreadsheetml/2006/main" count="1088" uniqueCount="566">
  <si>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</si>
  <si>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</si>
  <si>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</si>
  <si>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</si>
  <si>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</si>
  <si>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</si>
  <si>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</si>
  <si>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</si>
  <si>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</si>
  <si>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</si>
  <si>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</si>
  <si>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</si>
  <si>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</si>
  <si>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</si>
  <si>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</si>
  <si>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</si>
  <si>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</si>
  <si>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</si>
  <si>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</si>
  <si>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</si>
  <si>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</si>
  <si>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</si>
  <si>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</si>
  <si>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</si>
  <si>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</si>
  <si>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</si>
  <si>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</si>
  <si>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</si>
  <si>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</si>
  <si>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</si>
  <si>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</si>
  <si>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</si>
  <si>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</si>
  <si>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</si>
  <si>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</si>
  <si>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</si>
  <si>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</si>
  <si>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</si>
  <si>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</si>
  <si>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</si>
  <si>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</si>
  <si>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</si>
  <si>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</si>
  <si>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</si>
  <si>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</si>
  <si>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</si>
  <si>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</si>
  <si>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</si>
  <si>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</si>
  <si>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</si>
  <si>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</si>
  <si>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</si>
  <si>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</si>
  <si>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</si>
  <si>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</si>
  <si>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</si>
  <si>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</si>
  <si>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</si>
  <si>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</si>
  <si>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</si>
  <si>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</si>
  <si>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</si>
  <si>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</si>
  <si>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</si>
  <si>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</si>
  <si>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</si>
  <si>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</si>
  <si>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</si>
  <si>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</si>
  <si>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</si>
  <si>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</si>
  <si>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</si>
  <si>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</si>
  <si>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</si>
  <si>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</si>
  <si>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</si>
  <si>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</si>
  <si>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</si>
  <si>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</si>
  <si>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</si>
  <si>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</si>
  <si>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</si>
  <si>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</si>
  <si>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</si>
  <si>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</si>
  <si>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</si>
  <si>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</si>
  <si>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</si>
  <si>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</si>
  <si>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</si>
  <si>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</si>
  <si>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</si>
  <si>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</si>
  <si>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</si>
  <si>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射水市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</si>
  <si>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</si>
  <si>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</si>
  <si>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</si>
  <si>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</si>
  <si>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</si>
  <si>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</si>
  <si>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</si>
  <si>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</si>
  <si>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</si>
  <si>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</si>
  <si>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</si>
  <si>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</si>
  <si>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</si>
  <si>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</si>
  <si>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</si>
  <si>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</si>
  <si>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</si>
  <si>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</si>
  <si>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</si>
  <si>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</si>
  <si>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</si>
  <si>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</si>
  <si>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</si>
  <si>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</si>
  <si>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</si>
  <si>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</si>
  <si>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</si>
  <si>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</si>
  <si>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</si>
  <si>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</si>
  <si>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</si>
  <si>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</si>
  <si>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</si>
  <si>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</si>
  <si>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</si>
  <si>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</si>
  <si>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</si>
  <si>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</si>
  <si>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</si>
  <si>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</si>
  <si>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</si>
  <si>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</si>
  <si>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</si>
  <si>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</si>
  <si>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</si>
  <si>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</si>
  <si>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</si>
  <si>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</si>
  <si>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</si>
  <si>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</si>
  <si>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</si>
  <si>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</si>
  <si>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</si>
  <si>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</si>
  <si>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</si>
  <si>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</si>
  <si>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</si>
  <si>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</si>
  <si>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</si>
  <si>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</si>
  <si>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</si>
  <si>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</si>
  <si>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</si>
  <si>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</si>
  <si>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</si>
  <si>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</si>
  <si>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</si>
  <si>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</si>
  <si>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</si>
  <si>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</si>
  <si>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</si>
  <si>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</si>
  <si>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</si>
  <si>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</si>
  <si>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</si>
  <si>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</si>
  <si>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</si>
  <si>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</si>
  <si>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</si>
  <si>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</si>
  <si>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</si>
  <si>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</si>
  <si>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</si>
  <si>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</si>
  <si>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</si>
  <si>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</si>
  <si>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</si>
  <si>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</si>
  <si>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</si>
  <si>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</si>
  <si>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</si>
  <si>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</si>
  <si>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</si>
  <si>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</si>
  <si>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</si>
  <si>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</si>
  <si>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</si>
  <si>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</si>
  <si>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</si>
  <si>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</si>
  <si>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</si>
  <si>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</si>
  <si>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</si>
  <si>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</si>
  <si>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</si>
  <si>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</si>
  <si>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</si>
  <si>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</si>
  <si>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富山県射水市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</si>
  <si>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</si>
  <si>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</si>
  <si>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</si>
  <si>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</si>
  <si>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</si>
  <si>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</si>
  <si>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</si>
  <si>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</si>
  <si>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</si>
  <si>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</si>
  <si>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</si>
  <si>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</si>
  <si>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</si>
  <si>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</si>
  <si>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</si>
  <si>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</si>
  <si>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</si>
  <si>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</si>
  <si>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</si>
  <si>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</si>
  <si>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</si>
  <si>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</si>
  <si>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</si>
  <si>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</si>
  <si>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</si>
  <si>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</si>
  <si>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</si>
  <si>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</si>
  <si>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</si>
  <si>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</si>
  <si>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</si>
  <si>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</si>
  <si>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</si>
  <si>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</si>
  <si>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</si>
  <si>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</si>
  <si>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</si>
  <si>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</si>
  <si>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</si>
  <si>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</si>
  <si>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</si>
  <si>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</si>
  <si>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</si>
  <si>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</si>
  <si>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</si>
  <si>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</si>
  <si>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</si>
  <si>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</si>
  <si>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</si>
  <si>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</si>
  <si>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</si>
  <si>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</si>
  <si>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</si>
  <si>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</si>
  <si>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</si>
  <si>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</si>
  <si>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</si>
  <si>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</si>
  <si>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</si>
  <si>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</si>
  <si>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</si>
  <si>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</si>
  <si>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</si>
  <si>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</si>
  <si>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</si>
  <si>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</si>
  <si>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</si>
  <si>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</si>
  <si>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</si>
  <si>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</si>
  <si>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</si>
  <si>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</si>
  <si>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</si>
  <si>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</si>
  <si>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</si>
  <si>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</si>
  <si>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</si>
  <si>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</si>
  <si>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</si>
  <si>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</si>
  <si>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</si>
  <si>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</si>
  <si>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</si>
  <si>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</si>
  <si>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</si>
  <si>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</si>
  <si>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</si>
  <si>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</si>
  <si>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</si>
  <si>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</si>
  <si>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</si>
  <si>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</si>
  <si>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</si>
  <si>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</si>
  <si>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</si>
  <si>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</si>
  <si>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</si>
  <si>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</si>
  <si>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</si>
  <si>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</si>
  <si>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</si>
  <si>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</si>
  <si>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</si>
  <si>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</si>
  <si>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</si>
  <si>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</si>
  <si>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</si>
  <si>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</si>
  <si>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</si>
  <si>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</si>
  <si>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</si>
  <si>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</si>
  <si>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</si>
  <si>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</si>
  <si>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</si>
  <si>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</si>
  <si>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</si>
  <si>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</si>
  <si>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</si>
  <si>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</si>
  <si>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</si>
  <si>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</si>
  <si>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</si>
  <si>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</si>
  <si>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</si>
  <si>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</si>
  <si>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</si>
  <si>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</si>
  <si>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</si>
  <si>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</si>
  <si>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</si>
  <si>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</si>
  <si>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</si>
  <si>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</si>
  <si>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</si>
  <si>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</si>
  <si>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</si>
  <si>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</si>
  <si>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</si>
  <si>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</si>
  <si>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</si>
  <si>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</si>
  <si>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</si>
  <si>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</si>
  <si>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</si>
  <si>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</si>
  <si>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</si>
  <si>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</si>
  <si>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</si>
  <si>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</si>
  <si>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富山県射水市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</si>
  <si>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</si>
  <si>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</si>
  <si>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</si>
  <si>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</si>
  <si>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</si>
  <si>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</si>
  <si>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</si>
  <si>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</si>
  <si>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</si>
  <si>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</si>
  <si>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</si>
  <si>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</si>
  <si>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</si>
  <si>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</si>
  <si>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</si>
  <si>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</si>
  <si>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</si>
  <si>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</si>
  <si>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</si>
  <si>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</si>
  <si>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</si>
  <si>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</si>
  <si>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</si>
  <si>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</si>
  <si>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</si>
  <si>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</si>
  <si>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</si>
  <si>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</si>
  <si>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</si>
  <si>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</si>
  <si>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</si>
  <si>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</si>
  <si>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</si>
  <si>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</si>
  <si>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</si>
  <si>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介護保険事業</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</si>
  <si>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</si>
  <si>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</si>
  <si>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</si>
  <si>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</si>
  <si>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</si>
  <si>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</si>
  <si>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</si>
  <si>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</si>
  <si>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</si>
  <si>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</si>
  <si>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</si>
  <si>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</si>
  <si>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</si>
  <si>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</si>
  <si>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</si>
  <si>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</si>
  <si>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</si>
  <si>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</si>
  <si>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</si>
  <si>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</si>
  <si>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</si>
  <si>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</si>
  <si>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</si>
  <si>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</si>
  <si>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</si>
  <si>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</si>
  <si>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</si>
  <si>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</si>
  <si>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</si>
  <si>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</si>
  <si>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</si>
  <si>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</si>
  <si>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</si>
  <si>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</si>
  <si>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</si>
  <si>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</si>
  <si>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</si>
  <si>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</si>
  <si>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</si>
  <si>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</si>
  <si>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</si>
  <si>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</si>
  <si>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</si>
  <si>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</si>
  <si>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</si>
  <si>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</si>
  <si>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</si>
  <si>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</si>
  <si>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</si>
  <si>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</si>
  <si>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</si>
  <si>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</si>
  <si>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</si>
  <si>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</si>
  <si>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</si>
  <si>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</si>
  <si>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</si>
  <si>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</si>
  <si>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</si>
  <si>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</si>
  <si>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</si>
  <si>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</si>
  <si>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</si>
  <si>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</si>
  <si>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</si>
  <si>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</si>
  <si>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</si>
  <si>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</si>
  <si>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</si>
  <si>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</si>
  <si>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</si>
  <si>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</si>
  <si>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</si>
  <si>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</si>
  <si>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</si>
  <si>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</si>
  <si>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</si>
  <si>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</si>
  <si>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</si>
  <si>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</si>
  <si>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</si>
  <si>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</si>
  <si>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</si>
  <si>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</si>
  <si>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</si>
  <si>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</si>
  <si>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</si>
  <si>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</si>
  <si>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</si>
  <si>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</si>
  <si>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</si>
  <si>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</si>
  <si>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</si>
  <si>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</si>
  <si>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</si>
  <si>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</si>
  <si>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</si>
  <si>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</si>
  <si>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</si>
  <si>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</si>
  <si>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</si>
  <si>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</si>
  <si>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</si>
  <si>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</si>
  <si>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</si>
  <si>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</si>
  <si>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</si>
  <si>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</si>
  <si>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</si>
  <si>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</si>
  <si>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</si>
  <si>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</si>
  <si>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</si>
  <si>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</si>
  <si>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</si>
  <si>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</si>
  <si>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</si>
  <si>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</si>
  <si>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</si>
  <si>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</si>
  <si>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</si>
  <si>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</si>
  <si>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</si>
  <si>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</si>
  <si>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</si>
  <si>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</si>
  <si>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</si>
  <si>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</si>
  <si>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</si>
  <si>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</si>
  <si>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</si>
  <si>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</si>
  <si>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</si>
  <si>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</si>
  <si>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</si>
  <si>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</si>
  <si>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</si>
  <si>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</si>
  <si>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</si>
  <si>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</si>
  <si>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</si>
  <si>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</si>
  <si>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国民健康保険事業</t>
  </si>
  <si>
    <t>病院事業会計</t>
  </si>
  <si>
    <t>▲ 1.12</t>
  </si>
  <si>
    <t>介護保険事業</t>
  </si>
  <si>
    <t>後期高齢者医療事業</t>
  </si>
  <si>
    <t>その他会計（赤字）</t>
  </si>
  <si>
    <t>その他会計（黒字）</t>
  </si>
  <si>
    <t>R02</t>
    <phoneticPr fontId="5"/>
  </si>
  <si>
    <t>R03</t>
    <phoneticPr fontId="5"/>
  </si>
  <si>
    <t>R04</t>
    <phoneticPr fontId="5"/>
  </si>
  <si>
    <t>R05</t>
    <phoneticPr fontId="5"/>
  </si>
  <si>
    <t>R06</t>
    <phoneticPr fontId="5"/>
  </si>
  <si>
    <t>富山県市町村管理組合（一般会計）</t>
    <rPh sb="0" eb="3">
      <t>トヤマケン</t>
    </rPh>
    <rPh sb="3" eb="6">
      <t>シチョウソン</t>
    </rPh>
    <rPh sb="6" eb="10">
      <t>カンリクミアイ</t>
    </rPh>
    <rPh sb="11" eb="13">
      <t>イッパン</t>
    </rPh>
    <rPh sb="13" eb="15">
      <t>カイケイ</t>
    </rPh>
    <phoneticPr fontId="38"/>
  </si>
  <si>
    <t>富山県市町村総合管理組合（一般会計）</t>
    <rPh sb="0" eb="3">
      <t>トヤマケン</t>
    </rPh>
    <rPh sb="3" eb="6">
      <t>シチョウソン</t>
    </rPh>
    <rPh sb="6" eb="8">
      <t>ソウゴウ</t>
    </rPh>
    <rPh sb="8" eb="12">
      <t>カンリクミアイ</t>
    </rPh>
    <rPh sb="13" eb="15">
      <t>イッパン</t>
    </rPh>
    <rPh sb="15" eb="17">
      <t>カイケイ</t>
    </rPh>
    <phoneticPr fontId="38"/>
  </si>
  <si>
    <t>庄川水害予防組合（一般会計）</t>
    <rPh sb="0" eb="2">
      <t>ショウガワ</t>
    </rPh>
    <rPh sb="2" eb="4">
      <t>スイガイ</t>
    </rPh>
    <rPh sb="4" eb="6">
      <t>ヨボウ</t>
    </rPh>
    <rPh sb="6" eb="8">
      <t>クミアイ</t>
    </rPh>
    <rPh sb="9" eb="11">
      <t>イッパン</t>
    </rPh>
    <rPh sb="11" eb="13">
      <t>カイケイ</t>
    </rPh>
    <phoneticPr fontId="38"/>
  </si>
  <si>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38"/>
  </si>
  <si>
    <t>富山県後期高齢者利用広域連合（特別会計）</t>
    <rPh sb="0" eb="3">
      <t>トヤマケン</t>
    </rPh>
    <rPh sb="3" eb="5">
      <t>コウキ</t>
    </rPh>
    <rPh sb="5" eb="8">
      <t>コウレイシャ</t>
    </rPh>
    <rPh sb="8" eb="10">
      <t>リヨウ</t>
    </rPh>
    <rPh sb="10" eb="12">
      <t>コウイキ</t>
    </rPh>
    <rPh sb="12" eb="14">
      <t>レンゴウ</t>
    </rPh>
    <rPh sb="15" eb="17">
      <t>トクベツ</t>
    </rPh>
    <rPh sb="17" eb="19">
      <t>カイケイ</t>
    </rPh>
    <phoneticPr fontId="38"/>
  </si>
  <si>
    <t>射水市土地開発公社</t>
    <rPh sb="0" eb="3">
      <t>イミズシ</t>
    </rPh>
    <rPh sb="3" eb="5">
      <t>トチ</t>
    </rPh>
    <rPh sb="5" eb="9">
      <t>カイハツコウシャ</t>
    </rPh>
    <phoneticPr fontId="38"/>
  </si>
  <si>
    <t>（一財）射水市公園等管理業務公社</t>
    <rPh sb="1" eb="2">
      <t>イチ</t>
    </rPh>
    <rPh sb="2" eb="3">
      <t>ザイ</t>
    </rPh>
    <rPh sb="4" eb="7">
      <t>イミズシ</t>
    </rPh>
    <rPh sb="7" eb="10">
      <t>コウエントウ</t>
    </rPh>
    <rPh sb="10" eb="14">
      <t>カンリギョウム</t>
    </rPh>
    <rPh sb="14" eb="16">
      <t>コウシャ</t>
    </rPh>
    <phoneticPr fontId="38"/>
  </si>
  <si>
    <t>（公財）射水市絵本文化振興財団</t>
    <rPh sb="1" eb="3">
      <t>コウザイ</t>
    </rPh>
    <rPh sb="4" eb="7">
      <t>イミズシ</t>
    </rPh>
    <rPh sb="7" eb="9">
      <t>エホン</t>
    </rPh>
    <rPh sb="9" eb="11">
      <t>ブンカ</t>
    </rPh>
    <rPh sb="11" eb="13">
      <t>シンコウ</t>
    </rPh>
    <rPh sb="13" eb="15">
      <t>ザイダン</t>
    </rPh>
    <phoneticPr fontId="38"/>
  </si>
  <si>
    <t>（公財）射水市文化振興財団</t>
    <rPh sb="1" eb="3">
      <t>コウザイ</t>
    </rPh>
    <rPh sb="4" eb="7">
      <t>イミズシ</t>
    </rPh>
    <rPh sb="7" eb="9">
      <t>ブンカ</t>
    </rPh>
    <rPh sb="9" eb="13">
      <t>シンコウザイダン</t>
    </rPh>
    <phoneticPr fontId="38"/>
  </si>
  <si>
    <t>（公財）とやま国際センター</t>
    <rPh sb="1" eb="3">
      <t>コウザイ</t>
    </rPh>
    <rPh sb="7" eb="9">
      <t>コクサイ</t>
    </rPh>
    <phoneticPr fontId="38"/>
  </si>
  <si>
    <t>（公財）伏木富山港・海王丸財団</t>
    <rPh sb="1" eb="3">
      <t>コウザイ</t>
    </rPh>
    <rPh sb="4" eb="8">
      <t>フシキトヤマ</t>
    </rPh>
    <rPh sb="8" eb="9">
      <t>ミナト</t>
    </rPh>
    <rPh sb="10" eb="13">
      <t>カイオウマル</t>
    </rPh>
    <rPh sb="13" eb="15">
      <t>ザイダン</t>
    </rPh>
    <phoneticPr fontId="38"/>
  </si>
  <si>
    <t>万葉線（株）</t>
    <rPh sb="0" eb="3">
      <t>マンヨウセン</t>
    </rPh>
    <rPh sb="3" eb="6">
      <t>カブ</t>
    </rPh>
    <phoneticPr fontId="38"/>
  </si>
  <si>
    <t>（福）小杉福祉会</t>
    <rPh sb="1" eb="2">
      <t>フク</t>
    </rPh>
    <rPh sb="3" eb="5">
      <t>コスギ</t>
    </rPh>
    <rPh sb="5" eb="7">
      <t>フクシ</t>
    </rPh>
    <rPh sb="7" eb="8">
      <t>カイ</t>
    </rPh>
    <phoneticPr fontId="38"/>
  </si>
  <si>
    <t>○</t>
    <phoneticPr fontId="40"/>
  </si>
  <si>
    <t>合併地域振興基金</t>
  </si>
  <si>
    <t>公共施設建設等基金</t>
  </si>
  <si>
    <t>ふるさと射水応援基金</t>
  </si>
  <si>
    <t>小杉インターパーク管理基金</t>
  </si>
  <si>
    <t>小林與三次基金</t>
  </si>
  <si>
    <t>-</t>
    <phoneticPr fontId="41"/>
  </si>
  <si>
    <t>（公財）射水市スポーツ協会</t>
    <rPh sb="1" eb="3">
      <t>コウザイ</t>
    </rPh>
    <rPh sb="4" eb="6">
      <t>イミズ</t>
    </rPh>
    <rPh sb="6" eb="7">
      <t>シ</t>
    </rPh>
    <rPh sb="11" eb="13">
      <t>キョウカイ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</si>
</sst>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5"/>
      <color theme="3"/>
      <name val="Yu Gothic"/>
      <family val="2"/>
      <charset val="128"/>
    </font>
    <font>
      <sz val="14"/>
      <color indexed="8"/>
      <name val="ＭＳ Ｐゴシック"/>
      <family val="3"/>
    </font>
    <font>
      <sz val="6"/>
      <name val="ＭＳ Ｐゴシック"/>
      <family val="3"/>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9" fillId="0" borderId="122" xfId="15"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332-4E8F-A396-AC4717DD49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118186</c:v>
                </c:pt>
                <c:pt idx="1">
                  <c:v>73231</c:v>
                </c:pt>
                <c:pt idx="2">
                  <c:v>33600</c:v>
                </c:pt>
                <c:pt idx="3">
                  <c:v>37577</c:v>
                </c:pt>
                <c:pt idx="4">
                  <c:v>47149</c:v>
                </c:pt>
              </c:numCache>
            </c:numRef>
          </c:val>
          <c:smooth val="0"/>
          <c:extLst>
            <c:ext xmlns:c16="http://schemas.microsoft.com/office/drawing/2014/chart" uri="{C3380CC4-5D6E-409C-BE32-E72D297353CC}">
              <c16:uniqueId val="{00000001-E332-4E8F-A396-AC4717DD49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5.26</c:v>
                </c:pt>
                <c:pt idx="1">
                  <c:v>6.85</c:v>
                </c:pt>
                <c:pt idx="2">
                  <c:v>5.98</c:v>
                </c:pt>
                <c:pt idx="3">
                  <c:v>6.6</c:v>
                </c:pt>
                <c:pt idx="4">
                  <c:v>3.5</c:v>
                </c:pt>
              </c:numCache>
            </c:numRef>
          </c:val>
          <c:extLst>
            <c:ext xmlns:c16="http://schemas.microsoft.com/office/drawing/2014/chart" uri="{C3380CC4-5D6E-409C-BE32-E72D297353CC}">
              <c16:uniqueId val="{00000000-2B17-4054-940F-B9D0E18B13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17.989999999999998</c:v>
                </c:pt>
                <c:pt idx="1">
                  <c:v>17.47</c:v>
                </c:pt>
                <c:pt idx="2">
                  <c:v>17.829999999999998</c:v>
                </c:pt>
                <c:pt idx="3">
                  <c:v>17.72</c:v>
                </c:pt>
                <c:pt idx="4">
                  <c:v>17.329999999999998</c:v>
                </c:pt>
              </c:numCache>
            </c:numRef>
          </c:val>
          <c:extLst>
            <c:ext xmlns:c16="http://schemas.microsoft.com/office/drawing/2014/chart" uri="{C3380CC4-5D6E-409C-BE32-E72D297353CC}">
              <c16:uniqueId val="{00000001-2B17-4054-940F-B9D0E18B13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3.03</c:v>
                </c:pt>
                <c:pt idx="1">
                  <c:v>1.82</c:v>
                </c:pt>
                <c:pt idx="2">
                  <c:v>3.54</c:v>
                </c:pt>
                <c:pt idx="3">
                  <c:v>4.74</c:v>
                </c:pt>
                <c:pt idx="4">
                  <c:v>1.2</c:v>
                </c:pt>
              </c:numCache>
            </c:numRef>
          </c:val>
          <c:smooth val="0"/>
          <c:extLst>
            <c:ext xmlns:c16="http://schemas.microsoft.com/office/drawing/2014/chart" uri="{C3380CC4-5D6E-409C-BE32-E72D297353CC}">
              <c16:uniqueId val="{00000002-2B17-4054-940F-B9D0E18B13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5F-4022-B63F-D21422E8CB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5F-4022-B63F-D21422E8CB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5F-4022-B63F-D21422E8CB2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385F-4022-B63F-D21422E8CB2C}"/>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0.62</c:v>
                </c:pt>
                <c:pt idx="4">
                  <c:v>#N/A</c:v>
                </c:pt>
                <c:pt idx="5">
                  <c:v>0.43</c:v>
                </c:pt>
                <c:pt idx="6">
                  <c:v>#N/A</c:v>
                </c:pt>
                <c:pt idx="7">
                  <c:v>0.32</c:v>
                </c:pt>
                <c:pt idx="8">
                  <c:v>#N/A</c:v>
                </c:pt>
                <c:pt idx="9">
                  <c:v>0.05</c:v>
                </c:pt>
              </c:numCache>
            </c:numRef>
          </c:val>
          <c:extLst>
            <c:ext xmlns:c16="http://schemas.microsoft.com/office/drawing/2014/chart" uri="{C3380CC4-5D6E-409C-BE32-E72D297353CC}">
              <c16:uniqueId val="{00000004-385F-4022-B63F-D21422E8CB2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1.1200000000000001</c:v>
                </c:pt>
                <c:pt idx="1">
                  <c:v>#N/A</c:v>
                </c:pt>
                <c:pt idx="2">
                  <c:v>#N/A</c:v>
                </c:pt>
                <c:pt idx="3">
                  <c:v>0.06</c:v>
                </c:pt>
                <c:pt idx="4">
                  <c:v>#N/A</c:v>
                </c:pt>
                <c:pt idx="5">
                  <c:v>0.65</c:v>
                </c:pt>
                <c:pt idx="6">
                  <c:v>#N/A</c:v>
                </c:pt>
                <c:pt idx="7">
                  <c:v>0.5</c:v>
                </c:pt>
                <c:pt idx="8">
                  <c:v>#N/A</c:v>
                </c:pt>
                <c:pt idx="9">
                  <c:v>0.1</c:v>
                </c:pt>
              </c:numCache>
            </c:numRef>
          </c:val>
          <c:extLst>
            <c:ext xmlns:c16="http://schemas.microsoft.com/office/drawing/2014/chart" uri="{C3380CC4-5D6E-409C-BE32-E72D297353CC}">
              <c16:uniqueId val="{00000005-385F-4022-B63F-D21422E8CB2C}"/>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0.12</c:v>
                </c:pt>
                <c:pt idx="4">
                  <c:v>#N/A</c:v>
                </c:pt>
                <c:pt idx="5">
                  <c:v>0.21</c:v>
                </c:pt>
                <c:pt idx="6">
                  <c:v>#N/A</c:v>
                </c:pt>
                <c:pt idx="7">
                  <c:v>0.42</c:v>
                </c:pt>
                <c:pt idx="8">
                  <c:v>#N/A</c:v>
                </c:pt>
                <c:pt idx="9">
                  <c:v>0.49</c:v>
                </c:pt>
              </c:numCache>
            </c:numRef>
          </c:val>
          <c:extLst>
            <c:ext xmlns:c16="http://schemas.microsoft.com/office/drawing/2014/chart" uri="{C3380CC4-5D6E-409C-BE32-E72D297353CC}">
              <c16:uniqueId val="{00000006-385F-4022-B63F-D21422E8CB2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3.51</c:v>
                </c:pt>
                <c:pt idx="2">
                  <c:v>#N/A</c:v>
                </c:pt>
                <c:pt idx="3">
                  <c:v>3.25</c:v>
                </c:pt>
                <c:pt idx="4">
                  <c:v>#N/A</c:v>
                </c:pt>
                <c:pt idx="5">
                  <c:v>3.04</c:v>
                </c:pt>
                <c:pt idx="6">
                  <c:v>#N/A</c:v>
                </c:pt>
                <c:pt idx="7">
                  <c:v>2.66</c:v>
                </c:pt>
                <c:pt idx="8">
                  <c:v>#N/A</c:v>
                </c:pt>
                <c:pt idx="9">
                  <c:v>1.44</c:v>
                </c:pt>
              </c:numCache>
            </c:numRef>
          </c:val>
          <c:extLst>
            <c:ext xmlns:c16="http://schemas.microsoft.com/office/drawing/2014/chart" uri="{C3380CC4-5D6E-409C-BE32-E72D297353CC}">
              <c16:uniqueId val="{00000007-385F-4022-B63F-D21422E8CB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5.25</c:v>
                </c:pt>
                <c:pt idx="2">
                  <c:v>#N/A</c:v>
                </c:pt>
                <c:pt idx="3">
                  <c:v>6.85</c:v>
                </c:pt>
                <c:pt idx="4">
                  <c:v>#N/A</c:v>
                </c:pt>
                <c:pt idx="5">
                  <c:v>5.97</c:v>
                </c:pt>
                <c:pt idx="6">
                  <c:v>#N/A</c:v>
                </c:pt>
                <c:pt idx="7">
                  <c:v>6.6</c:v>
                </c:pt>
                <c:pt idx="8">
                  <c:v>#N/A</c:v>
                </c:pt>
                <c:pt idx="9">
                  <c:v>3.5</c:v>
                </c:pt>
              </c:numCache>
            </c:numRef>
          </c:val>
          <c:extLst>
            <c:ext xmlns:c16="http://schemas.microsoft.com/office/drawing/2014/chart" uri="{C3380CC4-5D6E-409C-BE32-E72D297353CC}">
              <c16:uniqueId val="{00000008-385F-4022-B63F-D21422E8CB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4.75</c:v>
                </c:pt>
                <c:pt idx="2">
                  <c:v>#N/A</c:v>
                </c:pt>
                <c:pt idx="3">
                  <c:v>4.8499999999999996</c:v>
                </c:pt>
                <c:pt idx="4">
                  <c:v>#N/A</c:v>
                </c:pt>
                <c:pt idx="5">
                  <c:v>5.31</c:v>
                </c:pt>
                <c:pt idx="6">
                  <c:v>#N/A</c:v>
                </c:pt>
                <c:pt idx="7">
                  <c:v>4.4800000000000004</c:v>
                </c:pt>
                <c:pt idx="8">
                  <c:v>#N/A</c:v>
                </c:pt>
                <c:pt idx="9">
                  <c:v>4.67</c:v>
                </c:pt>
              </c:numCache>
            </c:numRef>
          </c:val>
          <c:extLst>
            <c:ext xmlns:c16="http://schemas.microsoft.com/office/drawing/2014/chart" uri="{C3380CC4-5D6E-409C-BE32-E72D297353CC}">
              <c16:uniqueId val="{00000009-385F-4022-B63F-D21422E8CB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5475</c:v>
                </c:pt>
                <c:pt idx="5">
                  <c:v>5507</c:v>
                </c:pt>
                <c:pt idx="8">
                  <c:v>5358</c:v>
                </c:pt>
                <c:pt idx="11">
                  <c:v>5252</c:v>
                </c:pt>
                <c:pt idx="14">
                  <c:v>5251</c:v>
                </c:pt>
              </c:numCache>
            </c:numRef>
          </c:val>
          <c:extLst>
            <c:ext xmlns:c16="http://schemas.microsoft.com/office/drawing/2014/chart" uri="{C3380CC4-5D6E-409C-BE32-E72D297353CC}">
              <c16:uniqueId val="{00000000-7CF3-41DF-837D-0BFB67BA02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F3-41DF-837D-0BFB67BA02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81</c:v>
                </c:pt>
                <c:pt idx="3">
                  <c:v>66</c:v>
                </c:pt>
                <c:pt idx="6">
                  <c:v>53</c:v>
                </c:pt>
                <c:pt idx="9">
                  <c:v>53</c:v>
                </c:pt>
                <c:pt idx="12">
                  <c:v>53</c:v>
                </c:pt>
              </c:numCache>
            </c:numRef>
          </c:val>
          <c:extLst>
            <c:ext xmlns:c16="http://schemas.microsoft.com/office/drawing/2014/chart" uri="{C3380CC4-5D6E-409C-BE32-E72D297353CC}">
              <c16:uniqueId val="{00000002-7CF3-41DF-837D-0BFB67BA02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F3-41DF-837D-0BFB67BA02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1902</c:v>
                </c:pt>
                <c:pt idx="3">
                  <c:v>1958</c:v>
                </c:pt>
                <c:pt idx="6">
                  <c:v>1957</c:v>
                </c:pt>
                <c:pt idx="9">
                  <c:v>1950</c:v>
                </c:pt>
                <c:pt idx="12">
                  <c:v>1801</c:v>
                </c:pt>
              </c:numCache>
            </c:numRef>
          </c:val>
          <c:extLst>
            <c:ext xmlns:c16="http://schemas.microsoft.com/office/drawing/2014/chart" uri="{C3380CC4-5D6E-409C-BE32-E72D297353CC}">
              <c16:uniqueId val="{00000004-7CF3-41DF-837D-0BFB67BA02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F3-41DF-837D-0BFB67BA02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F3-41DF-837D-0BFB67BA02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5133</c:v>
                </c:pt>
                <c:pt idx="3">
                  <c:v>5402</c:v>
                </c:pt>
                <c:pt idx="6">
                  <c:v>5455</c:v>
                </c:pt>
                <c:pt idx="9">
                  <c:v>4986</c:v>
                </c:pt>
                <c:pt idx="12">
                  <c:v>4899</c:v>
                </c:pt>
              </c:numCache>
            </c:numRef>
          </c:val>
          <c:extLst>
            <c:ext xmlns:c16="http://schemas.microsoft.com/office/drawing/2014/chart" uri="{C3380CC4-5D6E-409C-BE32-E72D297353CC}">
              <c16:uniqueId val="{00000007-7CF3-41DF-837D-0BFB67BA02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1641</c:v>
                </c:pt>
                <c:pt idx="2">
                  <c:v>#N/A</c:v>
                </c:pt>
                <c:pt idx="3">
                  <c:v>#N/A</c:v>
                </c:pt>
                <c:pt idx="4">
                  <c:v>1919</c:v>
                </c:pt>
                <c:pt idx="5">
                  <c:v>#N/A</c:v>
                </c:pt>
                <c:pt idx="6">
                  <c:v>#N/A</c:v>
                </c:pt>
                <c:pt idx="7">
                  <c:v>2107</c:v>
                </c:pt>
                <c:pt idx="8">
                  <c:v>#N/A</c:v>
                </c:pt>
                <c:pt idx="9">
                  <c:v>#N/A</c:v>
                </c:pt>
                <c:pt idx="10">
                  <c:v>1737</c:v>
                </c:pt>
                <c:pt idx="11">
                  <c:v>#N/A</c:v>
                </c:pt>
                <c:pt idx="12">
                  <c:v>#N/A</c:v>
                </c:pt>
                <c:pt idx="13">
                  <c:v>1502</c:v>
                </c:pt>
                <c:pt idx="14">
                  <c:v>#N/A</c:v>
                </c:pt>
              </c:numCache>
            </c:numRef>
          </c:val>
          <c:smooth val="0"/>
          <c:extLst>
            <c:ext xmlns:c16="http://schemas.microsoft.com/office/drawing/2014/chart" uri="{C3380CC4-5D6E-409C-BE32-E72D297353CC}">
              <c16:uniqueId val="{00000008-7CF3-41DF-837D-0BFB67BA02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61272</c:v>
                </c:pt>
                <c:pt idx="5">
                  <c:v>59266</c:v>
                </c:pt>
                <c:pt idx="8">
                  <c:v>55351</c:v>
                </c:pt>
                <c:pt idx="11">
                  <c:v>51497</c:v>
                </c:pt>
                <c:pt idx="14">
                  <c:v>47496</c:v>
                </c:pt>
              </c:numCache>
            </c:numRef>
          </c:val>
          <c:extLst>
            <c:ext xmlns:c16="http://schemas.microsoft.com/office/drawing/2014/chart" uri="{C3380CC4-5D6E-409C-BE32-E72D297353CC}">
              <c16:uniqueId val="{00000000-41D8-48AC-8F4D-9B4E54B74C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173</c:v>
                </c:pt>
                <c:pt idx="5">
                  <c:v>164</c:v>
                </c:pt>
                <c:pt idx="8">
                  <c:v>192</c:v>
                </c:pt>
                <c:pt idx="11">
                  <c:v>51</c:v>
                </c:pt>
                <c:pt idx="14">
                  <c:v>91</c:v>
                </c:pt>
              </c:numCache>
            </c:numRef>
          </c:val>
          <c:extLst>
            <c:ext xmlns:c16="http://schemas.microsoft.com/office/drawing/2014/chart" uri="{C3380CC4-5D6E-409C-BE32-E72D297353CC}">
              <c16:uniqueId val="{00000001-41D8-48AC-8F4D-9B4E54B74C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8638</c:v>
                </c:pt>
                <c:pt idx="5">
                  <c:v>9609</c:v>
                </c:pt>
                <c:pt idx="8">
                  <c:v>9947</c:v>
                </c:pt>
                <c:pt idx="11">
                  <c:v>10091</c:v>
                </c:pt>
                <c:pt idx="14">
                  <c:v>10235</c:v>
                </c:pt>
              </c:numCache>
            </c:numRef>
          </c:val>
          <c:extLst>
            <c:ext xmlns:c16="http://schemas.microsoft.com/office/drawing/2014/chart" uri="{C3380CC4-5D6E-409C-BE32-E72D297353CC}">
              <c16:uniqueId val="{00000002-41D8-48AC-8F4D-9B4E54B74C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D8-48AC-8F4D-9B4E54B74C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D8-48AC-8F4D-9B4E54B74C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4</c:v>
                </c:pt>
                <c:pt idx="6">
                  <c:v>0</c:v>
                </c:pt>
                <c:pt idx="9">
                  <c:v>1</c:v>
                </c:pt>
                <c:pt idx="12">
                  <c:v>1</c:v>
                </c:pt>
              </c:numCache>
            </c:numRef>
          </c:val>
          <c:extLst>
            <c:ext xmlns:c16="http://schemas.microsoft.com/office/drawing/2014/chart" uri="{C3380CC4-5D6E-409C-BE32-E72D297353CC}">
              <c16:uniqueId val="{00000005-41D8-48AC-8F4D-9B4E54B74C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4101</c:v>
                </c:pt>
                <c:pt idx="3">
                  <c:v>4034</c:v>
                </c:pt>
                <c:pt idx="6">
                  <c:v>4011</c:v>
                </c:pt>
                <c:pt idx="9">
                  <c:v>4008</c:v>
                </c:pt>
                <c:pt idx="12">
                  <c:v>4086</c:v>
                </c:pt>
              </c:numCache>
            </c:numRef>
          </c:val>
          <c:extLst>
            <c:ext xmlns:c16="http://schemas.microsoft.com/office/drawing/2014/chart" uri="{C3380CC4-5D6E-409C-BE32-E72D297353CC}">
              <c16:uniqueId val="{00000006-41D8-48AC-8F4D-9B4E54B74C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1D8-48AC-8F4D-9B4E54B74C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19556</c:v>
                </c:pt>
                <c:pt idx="3">
                  <c:v>18246</c:v>
                </c:pt>
                <c:pt idx="6">
                  <c:v>16869</c:v>
                </c:pt>
                <c:pt idx="9">
                  <c:v>16023</c:v>
                </c:pt>
                <c:pt idx="12">
                  <c:v>14722</c:v>
                </c:pt>
              </c:numCache>
            </c:numRef>
          </c:val>
          <c:extLst>
            <c:ext xmlns:c16="http://schemas.microsoft.com/office/drawing/2014/chart" uri="{C3380CC4-5D6E-409C-BE32-E72D297353CC}">
              <c16:uniqueId val="{00000008-41D8-48AC-8F4D-9B4E54B74C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264</c:v>
                </c:pt>
                <c:pt idx="3">
                  <c:v>199</c:v>
                </c:pt>
                <c:pt idx="6">
                  <c:v>146</c:v>
                </c:pt>
                <c:pt idx="9">
                  <c:v>94</c:v>
                </c:pt>
                <c:pt idx="12">
                  <c:v>41</c:v>
                </c:pt>
              </c:numCache>
            </c:numRef>
          </c:val>
          <c:extLst>
            <c:ext xmlns:c16="http://schemas.microsoft.com/office/drawing/2014/chart" uri="{C3380CC4-5D6E-409C-BE32-E72D297353CC}">
              <c16:uniqueId val="{00000009-41D8-48AC-8F4D-9B4E54B74C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63823</c:v>
                </c:pt>
                <c:pt idx="3">
                  <c:v>62846</c:v>
                </c:pt>
                <c:pt idx="6">
                  <c:v>58137</c:v>
                </c:pt>
                <c:pt idx="9">
                  <c:v>54358</c:v>
                </c:pt>
                <c:pt idx="12">
                  <c:v>51615</c:v>
                </c:pt>
              </c:numCache>
            </c:numRef>
          </c:val>
          <c:extLst>
            <c:ext xmlns:c16="http://schemas.microsoft.com/office/drawing/2014/chart" uri="{C3380CC4-5D6E-409C-BE32-E72D297353CC}">
              <c16:uniqueId val="{0000000A-41D8-48AC-8F4D-9B4E54B74C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17666</c:v>
                </c:pt>
                <c:pt idx="2">
                  <c:v>#N/A</c:v>
                </c:pt>
                <c:pt idx="3">
                  <c:v>#N/A</c:v>
                </c:pt>
                <c:pt idx="4">
                  <c:v>16291</c:v>
                </c:pt>
                <c:pt idx="5">
                  <c:v>#N/A</c:v>
                </c:pt>
                <c:pt idx="6">
                  <c:v>#N/A</c:v>
                </c:pt>
                <c:pt idx="7">
                  <c:v>13674</c:v>
                </c:pt>
                <c:pt idx="8">
                  <c:v>#N/A</c:v>
                </c:pt>
                <c:pt idx="9">
                  <c:v>#N/A</c:v>
                </c:pt>
                <c:pt idx="10">
                  <c:v>12845</c:v>
                </c:pt>
                <c:pt idx="11">
                  <c:v>#N/A</c:v>
                </c:pt>
                <c:pt idx="12">
                  <c:v>#N/A</c:v>
                </c:pt>
                <c:pt idx="13">
                  <c:v>12644</c:v>
                </c:pt>
                <c:pt idx="14">
                  <c:v>#N/A</c:v>
                </c:pt>
              </c:numCache>
            </c:numRef>
          </c:val>
          <c:smooth val="0"/>
          <c:extLst>
            <c:ext xmlns:c16="http://schemas.microsoft.com/office/drawing/2014/chart" uri="{C3380CC4-5D6E-409C-BE32-E72D297353CC}">
              <c16:uniqueId val="{0000000B-41D8-48AC-8F4D-9B4E54B74C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4584</c:v>
                </c:pt>
                <c:pt idx="1">
                  <c:v>4604</c:v>
                </c:pt>
                <c:pt idx="2">
                  <c:v>4625</c:v>
                </c:pt>
              </c:numCache>
            </c:numRef>
          </c:val>
          <c:extLst>
            <c:ext xmlns:c16="http://schemas.microsoft.com/office/drawing/2014/chart" uri="{C3380CC4-5D6E-409C-BE32-E72D297353CC}">
              <c16:uniqueId val="{00000000-3EF6-48EC-9D0D-A521E8CD81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1763</c:v>
                </c:pt>
                <c:pt idx="1">
                  <c:v>1765</c:v>
                </c:pt>
                <c:pt idx="2">
                  <c:v>1929</c:v>
                </c:pt>
              </c:numCache>
            </c:numRef>
          </c:val>
          <c:extLst>
            <c:ext xmlns:c16="http://schemas.microsoft.com/office/drawing/2014/chart" uri="{C3380CC4-5D6E-409C-BE32-E72D297353CC}">
              <c16:uniqueId val="{00000001-3EF6-48EC-9D0D-A521E8CD81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5217</c:v>
                </c:pt>
                <c:pt idx="1">
                  <c:v>5265</c:v>
                </c:pt>
                <c:pt idx="2">
                  <c:v>5173</c:v>
                </c:pt>
              </c:numCache>
            </c:numRef>
          </c:val>
          <c:extLst>
            <c:ext xmlns:c16="http://schemas.microsoft.com/office/drawing/2014/chart" uri="{C3380CC4-5D6E-409C-BE32-E72D297353CC}">
              <c16:uniqueId val="{00000002-3EF6-48EC-9D0D-A521E8CD81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元利償還金については、繰上償還の実施等により実質公債費比率の分子は、前年度に比べ減少となった。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今後とも、事業の重要性や緊急性を勘案しながら普通建設事業等に係る新たな借入の抑制に努めるとともに、計画的な市債の繰上償還の実施により実質公債費比率の上昇抑制に努める。</a:t>
          </a:r>
          <a:endParaRPr lang="ja-JP" altLang="ja-JP" sz="13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利用していない。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将来負担額について、一般会計等に係る地方債の現在高は、合併後の大型事業等の実施により約</a:t>
          </a:r>
          <a:r>
            <a:rPr kumimoji="1" lang="en-US" altLang="ja-JP" sz="1300">
              <a:solidFill>
                <a:sysClr val="windowText" lastClr="000000"/>
              </a:solidFill>
              <a:effectLst/>
              <a:latin typeface="+mn-lt"/>
              <a:ea typeface="+mn-ea"/>
              <a:cs typeface="+mn-cs"/>
            </a:rPr>
            <a:t>600</a:t>
          </a:r>
          <a:r>
            <a:rPr kumimoji="1" lang="ja-JP" altLang="ja-JP" sz="1300">
              <a:solidFill>
                <a:sysClr val="windowText" lastClr="000000"/>
              </a:solidFill>
              <a:effectLst/>
              <a:latin typeface="+mn-lt"/>
              <a:ea typeface="+mn-ea"/>
              <a:cs typeface="+mn-cs"/>
            </a:rPr>
            <a:t>億円程度で推移していたが、令和</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年度以降、大型事業の減少や繰上償還実施により減額となっている。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公営企業債等繰入見込額については、水道事業や下水道事業における大型事業の償還終了に伴い減少している。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充当可能財源等のうち、充当可能基金については、財政調整基金等の積み立てにより増となった。また、基準財政需要額算入見込額については、交付税措置率の高い合併特例事業債の発行が終了し、償還が進んだため減額とな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以上から、将来負担比率の分子は年々減少傾向であり、引き続き、行財政改革を推進し、さらに健全な財政基盤の確立に努める。</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富山県射水市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主な増減については、</a:t>
          </a:r>
          <a:r>
            <a:rPr lang="ja-JP" altLang="en-US" sz="1300" b="0" i="0" u="none" strike="noStrike" baseline="0">
              <a:solidFill>
                <a:sysClr val="windowText" lastClr="000000"/>
              </a:solidFill>
              <a:latin typeface="+mn-lt"/>
              <a:ea typeface="+mn-ea"/>
              <a:cs typeface="+mn-cs"/>
            </a:rPr>
            <a:t>臨時財政対策債償還基金費の交付に伴う</a:t>
          </a:r>
          <a:r>
            <a:rPr kumimoji="1" lang="ja-JP" altLang="en-US" sz="1300" b="0" i="0" u="none" strike="noStrike" baseline="0">
              <a:solidFill>
                <a:sysClr val="windowText" lastClr="000000"/>
              </a:solidFill>
              <a:effectLst/>
              <a:latin typeface="+mn-lt"/>
              <a:ea typeface="+mn-ea"/>
              <a:cs typeface="+mn-cs"/>
            </a:rPr>
            <a:t>減債</a:t>
          </a:r>
          <a:r>
            <a:rPr kumimoji="1" lang="ja-JP" altLang="ja-JP" sz="1300">
              <a:solidFill>
                <a:sysClr val="windowText" lastClr="000000"/>
              </a:solidFill>
              <a:effectLst/>
              <a:latin typeface="+mn-lt"/>
              <a:ea typeface="+mn-ea"/>
              <a:cs typeface="+mn-cs"/>
            </a:rPr>
            <a:t>基金</a:t>
          </a:r>
          <a:r>
            <a:rPr kumimoji="1" lang="ja-JP" altLang="en-US" sz="1300">
              <a:solidFill>
                <a:sysClr val="windowText" lastClr="000000"/>
              </a:solidFill>
              <a:effectLst/>
              <a:latin typeface="+mn-lt"/>
              <a:ea typeface="+mn-ea"/>
              <a:cs typeface="+mn-cs"/>
            </a:rPr>
            <a:t>への積立て</a:t>
          </a:r>
          <a:r>
            <a:rPr kumimoji="1" lang="ja-JP" altLang="ja-JP" sz="1300">
              <a:solidFill>
                <a:sysClr val="windowText" lastClr="000000"/>
              </a:solidFill>
              <a:effectLst/>
              <a:latin typeface="+mn-lt"/>
              <a:ea typeface="+mn-ea"/>
              <a:cs typeface="+mn-cs"/>
            </a:rPr>
            <a:t>によるものであり、全体として</a:t>
          </a:r>
          <a:r>
            <a:rPr kumimoji="1" lang="en-US" altLang="ja-JP" sz="1300">
              <a:solidFill>
                <a:sysClr val="windowText" lastClr="000000"/>
              </a:solidFill>
              <a:effectLst/>
              <a:latin typeface="+mn-lt"/>
              <a:ea typeface="+mn-ea"/>
              <a:cs typeface="+mn-cs"/>
            </a:rPr>
            <a:t>95</a:t>
          </a:r>
          <a:r>
            <a:rPr kumimoji="1" lang="ja-JP" altLang="ja-JP" sz="1300">
              <a:solidFill>
                <a:sysClr val="windowText" lastClr="000000"/>
              </a:solidFill>
              <a:effectLst/>
              <a:latin typeface="+mn-lt"/>
              <a:ea typeface="+mn-ea"/>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　今後、社会保障関係費の急激な増、公共施設や道路等の社会インフラの維持補修費の増も懸念されており、将来に向けて基金の確保に努めるとともに、過度に基金に依存しない財政運営への転換を推進していく。具体的には、公共施設の再編・長寿命化によるトータルコストの抑制をはじめ、新たな財源の確保や民間活力の積極的な活用、受益者負担の原則に基づく使用料・手数料のさらなる適正化などの行財政改革を推進する。それでもなお、財源不足が生じた場合は、各基金の設置の趣旨に基づき基金を活用していく。</a:t>
          </a:r>
          <a:endParaRPr lang="ja-JP" altLang="ja-JP" sz="13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合併地域振興基金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合併により誕生した本市住民の一体感醸成、地域の振興及び福祉の増進　</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公共施設建設等基金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公共施設の建設、維持管理、解体等に関する事業</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小杉インターパーク管理基金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小杉インターパークの管理、企業立地及び地域振興</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ふるさと射水応援基金</a:t>
          </a:r>
          <a:r>
            <a:rPr kumimoji="1" lang="en-US"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①子育て支援、②高齢者支援、③人口増・交流、④教育・文化、⑤健康、⑥観光、⑦環境、⑧産業振興、⑨都市整備に関する事業、</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⑩そのほか市長が必要と認める事業</a:t>
          </a:r>
          <a:r>
            <a:rPr kumimoji="1" lang="ja-JP" altLang="en-US" sz="1300">
              <a:solidFill>
                <a:sysClr val="windowText" lastClr="000000"/>
              </a:solidFill>
              <a:effectLst/>
              <a:latin typeface="+mn-lt"/>
              <a:ea typeface="+mn-ea"/>
              <a:cs typeface="+mn-cs"/>
            </a:rPr>
            <a:t>、⑪令和</a:t>
          </a:r>
          <a:r>
            <a:rPr kumimoji="1" lang="en-US" altLang="ja-JP" sz="1300">
              <a:solidFill>
                <a:sysClr val="windowText" lastClr="000000"/>
              </a:solidFill>
              <a:effectLst/>
              <a:latin typeface="+mn-lt"/>
              <a:ea typeface="+mn-ea"/>
              <a:cs typeface="+mn-cs"/>
            </a:rPr>
            <a:t>6</a:t>
          </a:r>
          <a:r>
            <a:rPr kumimoji="1" lang="ja-JP" altLang="en-US" sz="1300">
              <a:solidFill>
                <a:sysClr val="windowText" lastClr="000000"/>
              </a:solidFill>
              <a:effectLst/>
              <a:latin typeface="+mn-lt"/>
              <a:ea typeface="+mn-ea"/>
              <a:cs typeface="+mn-cs"/>
            </a:rPr>
            <a:t>年能登半島地震復旧復興支援事業</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小林與三次基金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正力・小林記念館の改修等及び小林與三次氏の顕彰等</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合併地域振興基金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基金運用に</a:t>
          </a:r>
          <a:r>
            <a:rPr kumimoji="1" lang="ja-JP" altLang="en-US" sz="1300">
              <a:solidFill>
                <a:sysClr val="windowText" lastClr="000000"/>
              </a:solidFill>
              <a:effectLst/>
              <a:latin typeface="+mn-lt"/>
              <a:ea typeface="+mn-ea"/>
              <a:cs typeface="+mn-cs"/>
            </a:rPr>
            <a:t>よる</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百万円の増。</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公共施設建設等基金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基金積立及び基金運用による</a:t>
          </a:r>
          <a:r>
            <a:rPr kumimoji="1" lang="en-US" altLang="ja-JP" sz="1300">
              <a:solidFill>
                <a:sysClr val="windowText" lastClr="000000"/>
              </a:solidFill>
              <a:effectLst/>
              <a:latin typeface="+mn-lt"/>
              <a:ea typeface="+mn-ea"/>
              <a:cs typeface="+mn-cs"/>
            </a:rPr>
            <a:t>23</a:t>
          </a:r>
          <a:r>
            <a:rPr kumimoji="1" lang="ja-JP" altLang="ja-JP" sz="1300">
              <a:solidFill>
                <a:sysClr val="windowText" lastClr="000000"/>
              </a:solidFill>
              <a:effectLst/>
              <a:latin typeface="+mn-lt"/>
              <a:ea typeface="+mn-ea"/>
              <a:cs typeface="+mn-cs"/>
            </a:rPr>
            <a:t>百万円の増。</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ふるさと射水応援基金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ふるさと射水応援寄附金を基金として</a:t>
          </a:r>
          <a:r>
            <a:rPr kumimoji="1" lang="en-US" altLang="ja-JP" sz="1300">
              <a:solidFill>
                <a:sysClr val="windowText" lastClr="000000"/>
              </a:solidFill>
              <a:effectLst/>
              <a:latin typeface="+mn-lt"/>
              <a:ea typeface="+mn-ea"/>
              <a:cs typeface="+mn-cs"/>
            </a:rPr>
            <a:t>218</a:t>
          </a:r>
          <a:r>
            <a:rPr kumimoji="1" lang="ja-JP" altLang="ja-JP" sz="1300">
              <a:solidFill>
                <a:sysClr val="windowText" lastClr="000000"/>
              </a:solidFill>
              <a:effectLst/>
              <a:latin typeface="+mn-lt"/>
              <a:ea typeface="+mn-ea"/>
              <a:cs typeface="+mn-cs"/>
            </a:rPr>
            <a:t>百万円積み立てによる増、寄附使途に応じた事業に充当するため</a:t>
          </a:r>
          <a:r>
            <a:rPr kumimoji="1" lang="en-US" altLang="ja-JP" sz="1300">
              <a:solidFill>
                <a:sysClr val="windowText" lastClr="000000"/>
              </a:solidFill>
              <a:effectLst/>
              <a:latin typeface="+mn-lt"/>
              <a:ea typeface="+mn-ea"/>
              <a:cs typeface="+mn-cs"/>
            </a:rPr>
            <a:t>318</a:t>
          </a: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百万円を取り崩したことによる減。　　　　　　　　　</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小杉インターパーク管理基金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小杉インターパークの管理経費として</a:t>
          </a:r>
          <a:r>
            <a:rPr kumimoji="1" lang="en-US" altLang="ja-JP" sz="1300">
              <a:solidFill>
                <a:sysClr val="windowText" lastClr="000000"/>
              </a:solidFill>
              <a:effectLst/>
              <a:latin typeface="+mn-lt"/>
              <a:ea typeface="+mn-ea"/>
              <a:cs typeface="+mn-cs"/>
            </a:rPr>
            <a:t>0.9</a:t>
          </a:r>
          <a:r>
            <a:rPr kumimoji="1" lang="ja-JP" altLang="ja-JP" sz="1300">
              <a:solidFill>
                <a:sysClr val="windowText" lastClr="000000"/>
              </a:solidFill>
              <a:effectLst/>
              <a:latin typeface="+mn-lt"/>
              <a:ea typeface="+mn-ea"/>
              <a:cs typeface="+mn-cs"/>
            </a:rPr>
            <a:t>百万円を取り崩したことによ</a:t>
          </a:r>
          <a:r>
            <a:rPr kumimoji="1" lang="ja-JP" altLang="en-US" sz="1300">
              <a:solidFill>
                <a:sysClr val="windowText" lastClr="000000"/>
              </a:solidFill>
              <a:effectLst/>
              <a:latin typeface="+mn-lt"/>
              <a:ea typeface="+mn-ea"/>
              <a:cs typeface="+mn-cs"/>
            </a:rPr>
            <a:t>る</a:t>
          </a:r>
          <a:r>
            <a:rPr kumimoji="1" lang="ja-JP" altLang="ja-JP" sz="1300">
              <a:solidFill>
                <a:sysClr val="windowText" lastClr="000000"/>
              </a:solidFill>
              <a:effectLst/>
              <a:latin typeface="+mn-lt"/>
              <a:ea typeface="+mn-ea"/>
              <a:cs typeface="+mn-cs"/>
            </a:rPr>
            <a:t>減</a:t>
          </a:r>
          <a:r>
            <a:rPr kumimoji="1" lang="ja-JP" altLang="en-US" sz="13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基金の使途に合わせ、計画的に繰り入れる。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mn-lt"/>
              <a:ea typeface="+mn-ea"/>
              <a:cs typeface="+mn-cs"/>
            </a:rPr>
            <a:t>取崩しはなく、基金運用利子による</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百万円の積立てのみである。</a:t>
          </a:r>
          <a:endParaRPr kumimoji="1" lang="en-US" altLang="ja-JP" sz="1300">
            <a:solidFill>
              <a:sysClr val="windowText" lastClr="000000"/>
            </a:solidFill>
            <a:effectLst/>
            <a:latin typeface="+mn-lt"/>
            <a:ea typeface="+mn-ea"/>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　財政調整基金は、災害や社会情勢の変化等に対応するために、不要不急なものは除き緊急的な活用のみとするなど、引き続き基金の確保に努める。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mn-lt"/>
              <a:ea typeface="+mn-ea"/>
              <a:cs typeface="+mn-cs"/>
            </a:rPr>
            <a:t>取崩しはなく、</a:t>
          </a:r>
          <a:r>
            <a:rPr lang="ja-JP" altLang="ja-JP" sz="1300" b="0" i="0" baseline="0">
              <a:solidFill>
                <a:sysClr val="windowText" lastClr="000000"/>
              </a:solidFill>
              <a:effectLst/>
              <a:latin typeface="+mn-lt"/>
              <a:ea typeface="+mn-ea"/>
              <a:cs typeface="+mn-cs"/>
            </a:rPr>
            <a:t>臨時財政対策債償還基金費の交付に伴う</a:t>
          </a:r>
          <a:r>
            <a:rPr lang="en-US" altLang="ja-JP" sz="1300" b="0" i="0" baseline="0">
              <a:solidFill>
                <a:sysClr val="windowText" lastClr="000000"/>
              </a:solidFill>
              <a:effectLst/>
              <a:latin typeface="+mn-lt"/>
              <a:ea typeface="+mn-ea"/>
              <a:cs typeface="+mn-cs"/>
            </a:rPr>
            <a:t>162</a:t>
          </a:r>
          <a:r>
            <a:rPr lang="ja-JP" altLang="en-US" sz="1300" b="0" i="0" baseline="0">
              <a:solidFill>
                <a:sysClr val="windowText" lastClr="000000"/>
              </a:solidFill>
              <a:effectLst/>
              <a:latin typeface="+mn-lt"/>
              <a:ea typeface="+mn-ea"/>
              <a:cs typeface="+mn-cs"/>
            </a:rPr>
            <a:t>百万円と</a:t>
          </a:r>
          <a:r>
            <a:rPr kumimoji="1" lang="ja-JP" altLang="ja-JP" sz="1300">
              <a:solidFill>
                <a:sysClr val="windowText" lastClr="000000"/>
              </a:solidFill>
              <a:effectLst/>
              <a:latin typeface="+mn-lt"/>
              <a:ea typeface="+mn-ea"/>
              <a:cs typeface="+mn-cs"/>
            </a:rPr>
            <a:t>基金運用利子による約</a:t>
          </a:r>
          <a:r>
            <a:rPr kumimoji="1" lang="en-US" altLang="ja-JP" sz="1300">
              <a:solidFill>
                <a:sysClr val="windowText" lastClr="000000"/>
              </a:solidFill>
              <a:effectLst/>
              <a:latin typeface="+mn-lt"/>
              <a:ea typeface="+mn-ea"/>
              <a:cs typeface="+mn-cs"/>
            </a:rPr>
            <a:t>2</a:t>
          </a:r>
          <a:r>
            <a:rPr kumimoji="1" lang="ja-JP" altLang="ja-JP" sz="1300">
              <a:solidFill>
                <a:sysClr val="windowText" lastClr="000000"/>
              </a:solidFill>
              <a:effectLst/>
              <a:latin typeface="+mn-lt"/>
              <a:ea typeface="+mn-ea"/>
              <a:cs typeface="+mn-cs"/>
            </a:rPr>
            <a:t>百万円の積立てである。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　当面の間、決算上剰余金を活用して市債を繰上償還することとするが、今後の利率の上昇に伴う償還利子や償還に備える。</a:t>
          </a:r>
          <a:endParaRPr lang="ja-JP" altLang="ja-JP" sz="13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90,184
86,580
109.44
47,464,028
45,923,293
935,217
26,684,373
51,615,144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財政力指数は類似団体平均を下回りながら、横ばいで推移している。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市税の徴収強化や公共施設の使用料等の改定による歳入確保、公共施設等総合管理計画の着実な推進を図るための個別施設計画による公共施設の再編・長寿命化、必要性や効果を十分に検証した投資的経費の執行など、徹底した行財政改革を推進し、健全な財政運営を推進す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ea"/>
              <a:ea typeface="+mn-ea"/>
              <a:cs typeface="+mn-cs"/>
            </a:rPr>
            <a:t>　経常収支比率は</a:t>
          </a:r>
          <a:r>
            <a:rPr kumimoji="1" lang="ja-JP" altLang="en-US" sz="1100">
              <a:solidFill>
                <a:sysClr val="windowText" lastClr="000000"/>
              </a:solidFill>
              <a:effectLst/>
              <a:latin typeface="+mn-ea"/>
              <a:ea typeface="+mn-ea"/>
              <a:cs typeface="+mn-cs"/>
            </a:rPr>
            <a:t>人件費の増加等により、</a:t>
          </a:r>
          <a:r>
            <a:rPr kumimoji="1" lang="ja-JP" altLang="ja-JP" sz="1100">
              <a:solidFill>
                <a:sysClr val="windowText" lastClr="000000"/>
              </a:solidFill>
              <a:effectLst/>
              <a:latin typeface="+mn-ea"/>
              <a:ea typeface="+mn-ea"/>
              <a:cs typeface="+mn-cs"/>
            </a:rPr>
            <a:t>前年度と比較して</a:t>
          </a:r>
          <a:r>
            <a:rPr kumimoji="1" lang="en-US" altLang="ja-JP" sz="1100">
              <a:solidFill>
                <a:sysClr val="windowText" lastClr="000000"/>
              </a:solidFill>
              <a:effectLst/>
              <a:latin typeface="+mn-ea"/>
              <a:ea typeface="+mn-ea"/>
              <a:cs typeface="+mn-cs"/>
            </a:rPr>
            <a:t>0.9</a:t>
          </a:r>
          <a:r>
            <a:rPr kumimoji="1" lang="ja-JP" altLang="en-US" sz="1100">
              <a:solidFill>
                <a:sysClr val="windowText" lastClr="000000"/>
              </a:solidFill>
              <a:effectLst/>
              <a:latin typeface="+mn-ea"/>
              <a:ea typeface="+mn-ea"/>
              <a:cs typeface="+mn-cs"/>
            </a:rPr>
            <a:t>％増加したものの</a:t>
          </a:r>
          <a:r>
            <a:rPr kumimoji="1" lang="ja-JP" altLang="ja-JP" sz="1100">
              <a:solidFill>
                <a:sysClr val="windowText" lastClr="000000"/>
              </a:solidFill>
              <a:effectLst/>
              <a:latin typeface="+mn-ea"/>
              <a:ea typeface="+mn-ea"/>
              <a:cs typeface="+mn-cs"/>
            </a:rPr>
            <a:t>、類似団体平均や県平均を下回っている。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今後</a:t>
          </a:r>
          <a:r>
            <a:rPr kumimoji="1" lang="ja-JP" altLang="en-US" sz="1100">
              <a:solidFill>
                <a:sysClr val="windowText" lastClr="000000"/>
              </a:solidFill>
              <a:effectLst/>
              <a:latin typeface="+mn-ea"/>
              <a:ea typeface="+mn-ea"/>
              <a:cs typeface="+mn-cs"/>
            </a:rPr>
            <a:t>も</a:t>
          </a:r>
          <a:r>
            <a:rPr kumimoji="1" lang="ja-JP" altLang="ja-JP" sz="1100">
              <a:solidFill>
                <a:sysClr val="windowText" lastClr="000000"/>
              </a:solidFill>
              <a:effectLst/>
              <a:latin typeface="+mn-ea"/>
              <a:ea typeface="+mn-ea"/>
              <a:cs typeface="+mn-cs"/>
            </a:rPr>
            <a:t>、人件費や扶助費など義務的経費が高い水準で推移していくことが想定されること</a:t>
          </a:r>
          <a:r>
            <a:rPr kumimoji="1" lang="ja-JP" altLang="en-US" sz="1100">
              <a:solidFill>
                <a:sysClr val="windowText" lastClr="000000"/>
              </a:solidFill>
              <a:effectLst/>
              <a:latin typeface="+mn-ea"/>
              <a:ea typeface="+mn-ea"/>
              <a:cs typeface="+mn-cs"/>
            </a:rPr>
            <a:t>や</a:t>
          </a:r>
          <a:r>
            <a:rPr kumimoji="1" lang="ja-JP" altLang="ja-JP" sz="1100">
              <a:solidFill>
                <a:sysClr val="windowText" lastClr="000000"/>
              </a:solidFill>
              <a:effectLst/>
              <a:latin typeface="+mn-ea"/>
              <a:ea typeface="+mn-ea"/>
              <a:cs typeface="+mn-cs"/>
            </a:rPr>
            <a:t>、人口減少等により経常一般財源の確保がより一層厳しくなることから、事業の見直し、民間提案制度の活用を進めるとともに、公共施設等総合管理計画よる施設のトータルコストの抑制に努める必要がある。</a:t>
          </a:r>
          <a:endParaRPr lang="ja-JP" altLang="ja-JP" sz="1400">
            <a:solidFill>
              <a:sysClr val="windowText" lastClr="000000"/>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3467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62</xdr:row>
      <xdr:rowOff>104775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86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62</xdr:row>
      <xdr:rowOff>98743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4763</xdr:rowOff>
    </xdr:from>
    <xdr:to>
      <xdr:col>11</xdr:col>
      <xdr:colOff>31750</xdr:colOff>
      <xdr:row>61</xdr:row>
      <xdr:rowOff>137478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46321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125413</xdr:rowOff>
    </xdr:from>
    <xdr:to>
      <xdr:col>7</xdr:col>
      <xdr:colOff>31750</xdr:colOff>
      <xdr:row>61</xdr:row>
      <xdr:rowOff>55563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65740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人件費については、再任用制度や人事院勧告に伴う給与改定等により、物件費については、物価高等の影響により、増加傾向にある。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物価高騰による物件費の上昇も想定されることから、引き続き、職員数の適正化、事業の見直し等を進めるとともに、公共施設等総合管理計画を踏まえ類似公共施設の再編、施設機能の複合化を進め、効果的・効率的な施設管理を行い、関係経費の縮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161739</xdr:rowOff>
    </xdr:from>
    <xdr:to>
      <xdr:col>23</xdr:col>
      <xdr:colOff>133350</xdr:colOff>
      <xdr:row>81</xdr:row>
      <xdr:rowOff>73276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7739"/>
          <a:ext cx="838200" cy="8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159894</xdr:rowOff>
    </xdr:from>
    <xdr:to>
      <xdr:col>19</xdr:col>
      <xdr:colOff>133350</xdr:colOff>
      <xdr:row>80</xdr:row>
      <xdr:rowOff>161739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75894"/>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159894</xdr:rowOff>
    </xdr:from>
    <xdr:to>
      <xdr:col>15</xdr:col>
      <xdr:colOff>82550</xdr:colOff>
      <xdr:row>81</xdr:row>
      <xdr:rowOff>5970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7589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146072</xdr:rowOff>
    </xdr:from>
    <xdr:to>
      <xdr:col>11</xdr:col>
      <xdr:colOff>31750</xdr:colOff>
      <xdr:row>81</xdr:row>
      <xdr:rowOff>5970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2072"/>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22476</xdr:rowOff>
    </xdr:from>
    <xdr:to>
      <xdr:col>23</xdr:col>
      <xdr:colOff>184150</xdr:colOff>
      <xdr:row>81</xdr:row>
      <xdr:rowOff>124076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166003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110939</xdr:rowOff>
    </xdr:from>
    <xdr:to>
      <xdr:col>19</xdr:col>
      <xdr:colOff>184150</xdr:colOff>
      <xdr:row>81</xdr:row>
      <xdr:rowOff>41089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25866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109094</xdr:rowOff>
    </xdr:from>
    <xdr:to>
      <xdr:col>15</xdr:col>
      <xdr:colOff>133350</xdr:colOff>
      <xdr:row>81</xdr:row>
      <xdr:rowOff>39244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24021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126620</xdr:rowOff>
    </xdr:from>
    <xdr:to>
      <xdr:col>11</xdr:col>
      <xdr:colOff>82550</xdr:colOff>
      <xdr:row>81</xdr:row>
      <xdr:rowOff>56770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41547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95272</xdr:rowOff>
    </xdr:from>
    <xdr:to>
      <xdr:col>7</xdr:col>
      <xdr:colOff>31750</xdr:colOff>
      <xdr:row>81</xdr:row>
      <xdr:rowOff>25422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10199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全国市平均及び類似団体平均を下回っているのは、これまで職務・職責に応じた適切な給与支給、職員数の適正化によるものである。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今後とも、職務・職責や人事評価に応じた給与制度の適正な運用に努める。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63500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051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051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085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に基づき、組織機構のスリム化・効率化や保育園の民営化推進等により、職員数の適正化に取り組んできた結果、類似団体の平均を上回っているものの、全国平均及び富山県平均を下回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今後も定員適正化計画や行財政改革プランに基づき、事業の見直しによる効率化や民間活力の活用等、適切な定員管理に努める。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137478</xdr:rowOff>
    </xdr:from>
    <xdr:to>
      <xdr:col>81</xdr:col>
      <xdr:colOff>44450</xdr:colOff>
      <xdr:row>62</xdr:row>
      <xdr:rowOff>22331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5928"/>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113347</xdr:rowOff>
    </xdr:from>
    <xdr:to>
      <xdr:col>77</xdr:col>
      <xdr:colOff>44450</xdr:colOff>
      <xdr:row>61</xdr:row>
      <xdr:rowOff>137478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179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61</xdr:row>
      <xdr:rowOff>113347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577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99271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496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142981</xdr:rowOff>
    </xdr:from>
    <xdr:to>
      <xdr:col>81</xdr:col>
      <xdr:colOff>95250</xdr:colOff>
      <xdr:row>62</xdr:row>
      <xdr:rowOff>73131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115058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7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86678</xdr:rowOff>
    </xdr:from>
    <xdr:to>
      <xdr:col>77</xdr:col>
      <xdr:colOff>95250</xdr:colOff>
      <xdr:row>62</xdr:row>
      <xdr:rowOff>16828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62547</xdr:rowOff>
    </xdr:from>
    <xdr:to>
      <xdr:col>73</xdr:col>
      <xdr:colOff>44450</xdr:colOff>
      <xdr:row>61</xdr:row>
      <xdr:rowOff>164147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148924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48471</xdr:rowOff>
    </xdr:from>
    <xdr:to>
      <xdr:col>68</xdr:col>
      <xdr:colOff>203200</xdr:colOff>
      <xdr:row>61</xdr:row>
      <xdr:rowOff>150071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40429</xdr:rowOff>
    </xdr:from>
    <xdr:to>
      <xdr:col>64</xdr:col>
      <xdr:colOff>152400</xdr:colOff>
      <xdr:row>61</xdr:row>
      <xdr:rowOff>142029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市町村合併以降推進してきた学校施設の耐震化・大規模改造事業等の大型事業に係る市債の償還により、実質公債費比率は類似団体平均を上回っている。</a:t>
          </a:r>
          <a:r>
            <a:rPr kumimoji="1" lang="ja-JP" altLang="ja-JP" sz="1100">
              <a:solidFill>
                <a:schemeClr val="dk1"/>
              </a:solidFill>
              <a:effectLst/>
              <a:latin typeface="+mn-lt"/>
              <a:ea typeface="+mn-ea"/>
              <a:cs typeface="+mn-cs"/>
            </a:rPr>
            <a:t>合併特例事業債、緊急防災・減災事業債といった交付税措置率が高いものもあるが、</a:t>
          </a:r>
          <a:r>
            <a:rPr kumimoji="1" lang="ja-JP" altLang="ja-JP" sz="1100">
              <a:solidFill>
                <a:sysClr val="windowText" lastClr="000000"/>
              </a:solidFill>
              <a:effectLst/>
              <a:latin typeface="+mn-lt"/>
              <a:ea typeface="+mn-ea"/>
              <a:cs typeface="+mn-cs"/>
            </a:rPr>
            <a:t>合併特例事業債の発行が終了し、</a:t>
          </a:r>
          <a:r>
            <a:rPr kumimoji="1" lang="ja-JP" altLang="en-US" sz="1100">
              <a:solidFill>
                <a:sysClr val="windowText" lastClr="000000"/>
              </a:solidFill>
              <a:effectLst/>
              <a:latin typeface="+mn-lt"/>
              <a:ea typeface="+mn-ea"/>
              <a:cs typeface="+mn-cs"/>
            </a:rPr>
            <a:t>合併特例事業債と比べ交付税措置率が低い市債の償還が増えており、率はほぼ横ばいで推移している。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今後も新規起債の抑制を図るとともに、引き続き、計画的な繰上償還を実施し、実質公債費比率の上昇抑制に努める。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129963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665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129963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121920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906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89746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9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市町村合併以降、合併特例事業債などの交付税措置率が高い地方債を活用してきたものの、学校施設の耐震化・大規模改造事業等の大型事業を推進してきたことにより、類似団体と比較して市債残高が大きいことから、将来負担比率は大き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しかし、合併特例事業債の発行終了や繰上償還の実施により市債残高が減少に転じ、改善傾向となっている。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引き続き、繰上償還や交付税措置率の高い有利な起債の活用等により、将来負担が少しでも軽減するよう、財政の健全化に努める。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75353</xdr:rowOff>
    </xdr:from>
    <xdr:to>
      <xdr:col>81</xdr:col>
      <xdr:colOff>44450</xdr:colOff>
      <xdr:row>17</xdr:row>
      <xdr:rowOff>107527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9000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107527</xdr:rowOff>
    </xdr:from>
    <xdr:to>
      <xdr:col>77</xdr:col>
      <xdr:colOff>44450</xdr:colOff>
      <xdr:row>17</xdr:row>
      <xdr:rowOff>168426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22177"/>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168426</xdr:rowOff>
    </xdr:from>
    <xdr:to>
      <xdr:col>72</xdr:col>
      <xdr:colOff>203200</xdr:colOff>
      <xdr:row>18</xdr:row>
      <xdr:rowOff>131415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83076"/>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131415</xdr:rowOff>
    </xdr:from>
    <xdr:to>
      <xdr:col>68</xdr:col>
      <xdr:colOff>152400</xdr:colOff>
      <xdr:row>19</xdr:row>
      <xdr:rowOff>76019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1751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24553</xdr:rowOff>
    </xdr:from>
    <xdr:to>
      <xdr:col>81</xdr:col>
      <xdr:colOff>95250</xdr:colOff>
      <xdr:row>17</xdr:row>
      <xdr:rowOff>126153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168080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1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56727</xdr:rowOff>
    </xdr:from>
    <xdr:to>
      <xdr:col>77</xdr:col>
      <xdr:colOff>95250</xdr:colOff>
      <xdr:row>17</xdr:row>
      <xdr:rowOff>158327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143104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117626</xdr:rowOff>
    </xdr:from>
    <xdr:to>
      <xdr:col>73</xdr:col>
      <xdr:colOff>44450</xdr:colOff>
      <xdr:row>18</xdr:row>
      <xdr:rowOff>47776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32553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1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80615</xdr:rowOff>
    </xdr:from>
    <xdr:to>
      <xdr:col>68</xdr:col>
      <xdr:colOff>203200</xdr:colOff>
      <xdr:row>19</xdr:row>
      <xdr:rowOff>10765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166992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25219</xdr:rowOff>
    </xdr:from>
    <xdr:to>
      <xdr:col>64</xdr:col>
      <xdr:colOff>152400</xdr:colOff>
      <xdr:row>19</xdr:row>
      <xdr:rowOff>126819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111596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90,184
86,580
109.44
47,464,028
45,923,293
935,217
26,684,373
51,615,144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類似団体平均を大きく下回っているが、人事院勧告に伴う給与改定等により率は上昇傾向となっている。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RPA</a:t>
          </a:r>
          <a:r>
            <a:rPr kumimoji="1" lang="ja-JP" altLang="ja-JP" sz="1100">
              <a:solidFill>
                <a:sysClr val="windowText" lastClr="000000"/>
              </a:solidFill>
              <a:effectLst/>
              <a:latin typeface="+mn-lt"/>
              <a:ea typeface="+mn-ea"/>
              <a:cs typeface="+mn-cs"/>
            </a:rPr>
            <a:t>や</a:t>
          </a:r>
          <a:r>
            <a:rPr kumimoji="1" lang="en-US" altLang="ja-JP" sz="1100">
              <a:solidFill>
                <a:sysClr val="windowText" lastClr="000000"/>
              </a:solidFill>
              <a:effectLst/>
              <a:latin typeface="+mn-lt"/>
              <a:ea typeface="+mn-ea"/>
              <a:cs typeface="+mn-cs"/>
            </a:rPr>
            <a:t>AI</a:t>
          </a:r>
          <a:r>
            <a:rPr kumimoji="1" lang="ja-JP" altLang="ja-JP" sz="1100">
              <a:solidFill>
                <a:sysClr val="windowText" lastClr="000000"/>
              </a:solidFill>
              <a:effectLst/>
              <a:latin typeface="+mn-lt"/>
              <a:ea typeface="+mn-ea"/>
              <a:cs typeface="+mn-cs"/>
            </a:rPr>
            <a:t>等の新しい情報通信技術を活用や民間活力の導入による効率的な行政運営を通じて人件費の抑制に努める。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5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47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令和５年度までは</a:t>
          </a:r>
          <a:r>
            <a:rPr kumimoji="1" lang="ja-JP" altLang="ja-JP" sz="1100">
              <a:solidFill>
                <a:sysClr val="windowText" lastClr="000000"/>
              </a:solidFill>
              <a:effectLst/>
              <a:latin typeface="+mn-lt"/>
              <a:ea typeface="+mn-ea"/>
              <a:cs typeface="+mn-cs"/>
            </a:rPr>
            <a:t>類似団体平均とほぼ同水準で推移し</a:t>
          </a:r>
          <a:r>
            <a:rPr kumimoji="1" lang="ja-JP" altLang="en-US" sz="1100">
              <a:solidFill>
                <a:sysClr val="windowText" lastClr="000000"/>
              </a:solidFill>
              <a:effectLst/>
              <a:latin typeface="+mn-lt"/>
              <a:ea typeface="+mn-ea"/>
              <a:cs typeface="+mn-cs"/>
            </a:rPr>
            <a:t>ていたが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物価高の影響等により令和６年度では平均を上回り大きく増加した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引き続き、公共施設等総合管理計画の着実な推進を図るための個別施設計画による公共施設の再編、施設機能の複合化等を進めるとともに、事業の見直しを進め物件費の縮減に努める。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17</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877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79375</xdr:rowOff>
    </xdr:from>
    <xdr:to>
      <xdr:col>78</xdr:col>
      <xdr:colOff>69850</xdr:colOff>
      <xdr:row>16</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2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22225</xdr:rowOff>
    </xdr:from>
    <xdr:to>
      <xdr:col>73</xdr:col>
      <xdr:colOff>180975</xdr:colOff>
      <xdr:row>16</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65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55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28575</xdr:rowOff>
    </xdr:from>
    <xdr:to>
      <xdr:col>74</xdr:col>
      <xdr:colOff>31750</xdr:colOff>
      <xdr:row>16</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類似団体平均より率は低</a:t>
          </a:r>
          <a:r>
            <a:rPr kumimoji="1" lang="ja-JP" altLang="en-US" sz="1100">
              <a:solidFill>
                <a:sysClr val="windowText" lastClr="000000"/>
              </a:solidFill>
              <a:effectLst/>
              <a:latin typeface="+mn-lt"/>
              <a:ea typeface="+mn-ea"/>
              <a:cs typeface="+mn-cs"/>
            </a:rPr>
            <a:t>くく</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ほぼ横ばい状態</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今後も社会保障関係費の増が見込まれるため、市単独事業の見直しや受益者負担の適正化等による財源の確保に努める。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22225</xdr:rowOff>
    </xdr:from>
    <xdr:to>
      <xdr:col>24</xdr:col>
      <xdr:colOff>25400</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80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155575</xdr:rowOff>
    </xdr:from>
    <xdr:to>
      <xdr:col>19</xdr:col>
      <xdr:colOff>187325</xdr:colOff>
      <xdr:row>54</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42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155575</xdr:rowOff>
    </xdr:from>
    <xdr:to>
      <xdr:col>15</xdr:col>
      <xdr:colOff>98425</xdr:colOff>
      <xdr:row>53</xdr:row>
      <xdr:rowOff>155575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42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98425</xdr:rowOff>
    </xdr:from>
    <xdr:to>
      <xdr:col>11</xdr:col>
      <xdr:colOff>9525</xdr:colOff>
      <xdr:row>53</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1852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142875</xdr:rowOff>
    </xdr:from>
    <xdr:to>
      <xdr:col>24</xdr:col>
      <xdr:colOff>76200</xdr:colOff>
      <xdr:row>54</xdr:row>
      <xdr:rowOff>73025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159402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104775</xdr:rowOff>
    </xdr:from>
    <xdr:to>
      <xdr:col>15</xdr:col>
      <xdr:colOff>149225</xdr:colOff>
      <xdr:row>54</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45102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104775</xdr:rowOff>
    </xdr:from>
    <xdr:to>
      <xdr:col>11</xdr:col>
      <xdr:colOff>60325</xdr:colOff>
      <xdr:row>54</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47625</xdr:rowOff>
    </xdr:from>
    <xdr:to>
      <xdr:col>6</xdr:col>
      <xdr:colOff>171450</xdr:colOff>
      <xdr:row>53</xdr:row>
      <xdr:rowOff>149225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159402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類似団体平均とほぼ同水準となっている。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後期高齢医療事業特別会計への繰出金が増となっており、今後も高齢化の進行の影響等により、更なる増加が見込まれる。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健康寿命延伸につながる施策等に積極的に取り組むなど、一般会計繰出金の圧縮につながるよう努める。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56</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41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5842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69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78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60706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96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66819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補助費等は、類似団体平均とほぼ同水準となっている。公営企業会計への繰出金による影響が大きいことからも、引き続き、独立採算の原則に基づき、繰出基準による適切な繰り出しに努める。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また、市単独の各種補助金については、市の補助金適正化に関するガイドラインに基づき、補助金の適正かつ効果的な運用を図っていく。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99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154432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154432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71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学校施設の耐震化・大規模改造事業や統合庁舎等の大型事業の市債の償還により、類似団体平均を上回っているが、</a:t>
          </a:r>
          <a:r>
            <a:rPr kumimoji="1" lang="ja-JP" altLang="en-US" sz="1100">
              <a:solidFill>
                <a:sysClr val="windowText" lastClr="000000"/>
              </a:solidFill>
              <a:effectLst/>
              <a:latin typeface="+mn-lt"/>
              <a:ea typeface="+mn-ea"/>
              <a:cs typeface="+mn-cs"/>
            </a:rPr>
            <a:t>過去に実施した</a:t>
          </a:r>
          <a:r>
            <a:rPr kumimoji="1" lang="ja-JP" altLang="ja-JP" sz="1100">
              <a:solidFill>
                <a:sysClr val="windowText" lastClr="000000"/>
              </a:solidFill>
              <a:effectLst/>
              <a:latin typeface="+mn-lt"/>
              <a:ea typeface="+mn-ea"/>
              <a:cs typeface="+mn-cs"/>
            </a:rPr>
            <a:t>市債の繰上償還により、</a:t>
          </a:r>
          <a:r>
            <a:rPr kumimoji="1" lang="ja-JP" altLang="en-US" sz="1100">
              <a:solidFill>
                <a:sysClr val="windowText" lastClr="000000"/>
              </a:solidFill>
              <a:effectLst/>
              <a:latin typeface="+mn-lt"/>
              <a:ea typeface="+mn-ea"/>
              <a:cs typeface="+mn-cs"/>
            </a:rPr>
            <a:t>近年は</a:t>
          </a:r>
          <a:r>
            <a:rPr kumimoji="1" lang="ja-JP" altLang="ja-JP" sz="1100">
              <a:solidFill>
                <a:sysClr val="windowText" lastClr="000000"/>
              </a:solidFill>
              <a:effectLst/>
              <a:latin typeface="+mn-lt"/>
              <a:ea typeface="+mn-ea"/>
              <a:cs typeface="+mn-cs"/>
            </a:rPr>
            <a:t>率が大幅に改善</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今後も、市債の繰上償還を検討するとともに、交付税措置率の高い有利な起債や補正予算債の活用等により実質負担の更なる抑制に努める。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620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22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77470</xdr:rowOff>
    </xdr:from>
    <xdr:to>
      <xdr:col>15</xdr:col>
      <xdr:colOff>98425</xdr:colOff>
      <xdr:row>79</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22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61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72389</xdr:rowOff>
    </xdr:from>
    <xdr:to>
      <xdr:col>15</xdr:col>
      <xdr:colOff>149225</xdr:colOff>
      <xdr:row>80</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人件費の削減等の努力により、類似団体平均を大きく下回っている。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今後も行財政改革の推進による財政運営のさらなる効率化を図り、健全な財政運営に努める。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43180</xdr:rowOff>
    </xdr:from>
    <xdr:to>
      <xdr:col>82</xdr:col>
      <xdr:colOff>107950</xdr:colOff>
      <xdr:row>80</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01930"/>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26688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54611</xdr:rowOff>
    </xdr:from>
    <xdr:to>
      <xdr:col>82</xdr:col>
      <xdr:colOff>196850</xdr:colOff>
      <xdr:row>80</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129557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43180</xdr:rowOff>
    </xdr:from>
    <xdr:to>
      <xdr:col>82</xdr:col>
      <xdr:colOff>196850</xdr:colOff>
      <xdr:row>75</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0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75</xdr:row>
      <xdr:rowOff>123190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171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25416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2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153670</xdr:rowOff>
    </xdr:from>
    <xdr:to>
      <xdr:col>78</xdr:col>
      <xdr:colOff>69850</xdr:colOff>
      <xdr:row>75</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8409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92710</xdr:rowOff>
    </xdr:from>
    <xdr:to>
      <xdr:col>73</xdr:col>
      <xdr:colOff>180975</xdr:colOff>
      <xdr:row>74</xdr:row>
      <xdr:rowOff>153670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800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92710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700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152417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3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119397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102870</xdr:rowOff>
    </xdr:from>
    <xdr:to>
      <xdr:col>74</xdr:col>
      <xdr:colOff>31750</xdr:colOff>
      <xdr:row>75</xdr:row>
      <xdr:rowOff>33020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43197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41910</xdr:rowOff>
    </xdr:from>
    <xdr:to>
      <xdr:col>69</xdr:col>
      <xdr:colOff>142875</xdr:colOff>
      <xdr:row>74</xdr:row>
      <xdr:rowOff>143510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153687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1791</xdr:rowOff>
    </xdr:from>
    <xdr:to>
      <xdr:col>29</xdr:col>
      <xdr:colOff>127000</xdr:colOff>
      <xdr:row>20</xdr:row>
      <xdr:rowOff>91630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8416"/>
          <a:ext cx="647700" cy="8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91630</xdr:rowOff>
    </xdr:from>
    <xdr:to>
      <xdr:col>26</xdr:col>
      <xdr:colOff>50800</xdr:colOff>
      <xdr:row>20</xdr:row>
      <xdr:rowOff>127775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8255"/>
          <a:ext cx="698500" cy="3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127775</xdr:rowOff>
    </xdr:from>
    <xdr:to>
      <xdr:col>22</xdr:col>
      <xdr:colOff>114300</xdr:colOff>
      <xdr:row>20</xdr:row>
      <xdr:rowOff>152095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604400"/>
          <a:ext cx="698500" cy="2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148730</xdr:rowOff>
    </xdr:from>
    <xdr:to>
      <xdr:col>18</xdr:col>
      <xdr:colOff>177800</xdr:colOff>
      <xdr:row>20</xdr:row>
      <xdr:rowOff>152095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625355"/>
          <a:ext cx="6985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122441</xdr:rowOff>
    </xdr:from>
    <xdr:to>
      <xdr:col>29</xdr:col>
      <xdr:colOff>177800</xdr:colOff>
      <xdr:row>20</xdr:row>
      <xdr:rowOff>52591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31018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40830</xdr:rowOff>
    </xdr:from>
    <xdr:to>
      <xdr:col>26</xdr:col>
      <xdr:colOff>101600</xdr:colOff>
      <xdr:row>20</xdr:row>
      <xdr:rowOff>142430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7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127207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76975</xdr:rowOff>
    </xdr:from>
    <xdr:to>
      <xdr:col>22</xdr:col>
      <xdr:colOff>165100</xdr:colOff>
      <xdr:row>21</xdr:row>
      <xdr:rowOff>7125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53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163352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101295</xdr:rowOff>
    </xdr:from>
    <xdr:to>
      <xdr:col>19</xdr:col>
      <xdr:colOff>38100</xdr:colOff>
      <xdr:row>21</xdr:row>
      <xdr:rowOff>31445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16222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6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97930</xdr:rowOff>
    </xdr:from>
    <xdr:to>
      <xdr:col>15</xdr:col>
      <xdr:colOff>101600</xdr:colOff>
      <xdr:row>21</xdr:row>
      <xdr:rowOff>28080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12857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50615</xdr:rowOff>
    </xdr:from>
    <xdr:to>
      <xdr:col>29</xdr:col>
      <xdr:colOff>127000</xdr:colOff>
      <xdr:row>35</xdr:row>
      <xdr:rowOff>130397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60965"/>
          <a:ext cx="647700" cy="7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264225</xdr:rowOff>
    </xdr:from>
    <xdr:to>
      <xdr:col>26</xdr:col>
      <xdr:colOff>50800</xdr:colOff>
      <xdr:row>35</xdr:row>
      <xdr:rowOff>50615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31675"/>
          <a:ext cx="698500" cy="129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264225</xdr:rowOff>
    </xdr:from>
    <xdr:to>
      <xdr:col>22</xdr:col>
      <xdr:colOff>114300</xdr:colOff>
      <xdr:row>34</xdr:row>
      <xdr:rowOff>333850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31675"/>
          <a:ext cx="698500" cy="69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333850</xdr:rowOff>
    </xdr:from>
    <xdr:to>
      <xdr:col>18</xdr:col>
      <xdr:colOff>177800</xdr:colOff>
      <xdr:row>35</xdr:row>
      <xdr:rowOff>93526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1300"/>
          <a:ext cx="698500" cy="10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79597</xdr:rowOff>
    </xdr:from>
    <xdr:to>
      <xdr:col>29</xdr:col>
      <xdr:colOff>177800</xdr:colOff>
      <xdr:row>35</xdr:row>
      <xdr:rowOff>181197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267574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342715</xdr:rowOff>
    </xdr:from>
    <xdr:to>
      <xdr:col>26</xdr:col>
      <xdr:colOff>101600</xdr:colOff>
      <xdr:row>35</xdr:row>
      <xdr:rowOff>101415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111592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9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213425</xdr:rowOff>
    </xdr:from>
    <xdr:to>
      <xdr:col>22</xdr:col>
      <xdr:colOff>165100</xdr:colOff>
      <xdr:row>34</xdr:row>
      <xdr:rowOff>315026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808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325202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4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283050</xdr:rowOff>
    </xdr:from>
    <xdr:to>
      <xdr:col>19</xdr:col>
      <xdr:colOff>38100</xdr:colOff>
      <xdr:row>35</xdr:row>
      <xdr:rowOff>41750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51927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42726</xdr:rowOff>
    </xdr:from>
    <xdr:to>
      <xdr:col>15</xdr:col>
      <xdr:colOff>101600</xdr:colOff>
      <xdr:row>35</xdr:row>
      <xdr:rowOff>144326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154503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90,184
86,580
109.44
47,464,028
45,923,293
935,217
26,684,373
51,615,144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142819</xdr:rowOff>
    </xdr:from>
    <xdr:to>
      <xdr:col>24</xdr:col>
      <xdr:colOff>63500</xdr:colOff>
      <xdr:row>37</xdr:row>
      <xdr:rowOff>82566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5019"/>
          <a:ext cx="838200" cy="1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82566</xdr:rowOff>
    </xdr:from>
    <xdr:to>
      <xdr:col>19</xdr:col>
      <xdr:colOff>177800</xdr:colOff>
      <xdr:row>37</xdr:row>
      <xdr:rowOff>121461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6216"/>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121461</xdr:rowOff>
    </xdr:from>
    <xdr:to>
      <xdr:col>15</xdr:col>
      <xdr:colOff>50800</xdr:colOff>
      <xdr:row>37</xdr:row>
      <xdr:rowOff>163948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5111"/>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163948</xdr:rowOff>
    </xdr:from>
    <xdr:to>
      <xdr:col>10</xdr:col>
      <xdr:colOff>114300</xdr:colOff>
      <xdr:row>38</xdr:row>
      <xdr:rowOff>6541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7598"/>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92019</xdr:rowOff>
    </xdr:from>
    <xdr:to>
      <xdr:col>24</xdr:col>
      <xdr:colOff>114300</xdr:colOff>
      <xdr:row>37</xdr:row>
      <xdr:rowOff>22169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70446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31766</xdr:rowOff>
    </xdr:from>
    <xdr:to>
      <xdr:col>20</xdr:col>
      <xdr:colOff>38100</xdr:colOff>
      <xdr:row>37</xdr:row>
      <xdr:rowOff>133366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124493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70661</xdr:rowOff>
    </xdr:from>
    <xdr:to>
      <xdr:col>15</xdr:col>
      <xdr:colOff>101600</xdr:colOff>
      <xdr:row>38</xdr:row>
      <xdr:rowOff>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163388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113148</xdr:rowOff>
    </xdr:from>
    <xdr:to>
      <xdr:col>10</xdr:col>
      <xdr:colOff>165100</xdr:colOff>
      <xdr:row>38</xdr:row>
      <xdr:rowOff>43298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34425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127191</xdr:rowOff>
    </xdr:from>
    <xdr:to>
      <xdr:col>6</xdr:col>
      <xdr:colOff>38100</xdr:colOff>
      <xdr:row>38</xdr:row>
      <xdr:rowOff>57341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48468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168017</xdr:rowOff>
    </xdr:from>
    <xdr:to>
      <xdr:col>24</xdr:col>
      <xdr:colOff>63500</xdr:colOff>
      <xdr:row>58</xdr:row>
      <xdr:rowOff>39574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0667"/>
          <a:ext cx="838200" cy="4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36918</xdr:rowOff>
    </xdr:from>
    <xdr:to>
      <xdr:col>19</xdr:col>
      <xdr:colOff>177800</xdr:colOff>
      <xdr:row>58</xdr:row>
      <xdr:rowOff>39574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1018"/>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21873</xdr:rowOff>
    </xdr:from>
    <xdr:to>
      <xdr:col>15</xdr:col>
      <xdr:colOff>50800</xdr:colOff>
      <xdr:row>58</xdr:row>
      <xdr:rowOff>36918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65973"/>
          <a:ext cx="889000" cy="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21873</xdr:rowOff>
    </xdr:from>
    <xdr:to>
      <xdr:col>10</xdr:col>
      <xdr:colOff>114300</xdr:colOff>
      <xdr:row>58</xdr:row>
      <xdr:rowOff>58482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65973"/>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117217</xdr:rowOff>
    </xdr:from>
    <xdr:to>
      <xdr:col>24</xdr:col>
      <xdr:colOff>114300</xdr:colOff>
      <xdr:row>58</xdr:row>
      <xdr:rowOff>47367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140094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4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160224</xdr:rowOff>
    </xdr:from>
    <xdr:to>
      <xdr:col>20</xdr:col>
      <xdr:colOff>38100</xdr:colOff>
      <xdr:row>58</xdr:row>
      <xdr:rowOff>90374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106901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157568</xdr:rowOff>
    </xdr:from>
    <xdr:to>
      <xdr:col>15</xdr:col>
      <xdr:colOff>101600</xdr:colOff>
      <xdr:row>58</xdr:row>
      <xdr:rowOff>87718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104245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142523</xdr:rowOff>
    </xdr:from>
    <xdr:to>
      <xdr:col>10</xdr:col>
      <xdr:colOff>165100</xdr:colOff>
      <xdr:row>58</xdr:row>
      <xdr:rowOff>72673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89200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7682</xdr:rowOff>
    </xdr:from>
    <xdr:to>
      <xdr:col>6</xdr:col>
      <xdr:colOff>38100</xdr:colOff>
      <xdr:row>58</xdr:row>
      <xdr:rowOff>109282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125809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50394</xdr:rowOff>
    </xdr:from>
    <xdr:to>
      <xdr:col>24</xdr:col>
      <xdr:colOff>63500</xdr:colOff>
      <xdr:row>77</xdr:row>
      <xdr:rowOff>24981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80594"/>
          <a:ext cx="838200" cy="14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139395</xdr:rowOff>
    </xdr:from>
    <xdr:to>
      <xdr:col>19</xdr:col>
      <xdr:colOff>177800</xdr:colOff>
      <xdr:row>77</xdr:row>
      <xdr:rowOff>24981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169595"/>
          <a:ext cx="8890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48946</xdr:rowOff>
    </xdr:from>
    <xdr:to>
      <xdr:col>15</xdr:col>
      <xdr:colOff>50800</xdr:colOff>
      <xdr:row>76</xdr:row>
      <xdr:rowOff>139395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079146"/>
          <a:ext cx="889000" cy="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149073</xdr:rowOff>
    </xdr:from>
    <xdr:to>
      <xdr:col>10</xdr:col>
      <xdr:colOff>114300</xdr:colOff>
      <xdr:row>76</xdr:row>
      <xdr:rowOff>48946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007823"/>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171044</xdr:rowOff>
    </xdr:from>
    <xdr:to>
      <xdr:col>24</xdr:col>
      <xdr:colOff>114300</xdr:colOff>
      <xdr:row>76</xdr:row>
      <xdr:rowOff>101194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22471</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8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145631</xdr:rowOff>
    </xdr:from>
    <xdr:to>
      <xdr:col>20</xdr:col>
      <xdr:colOff>38100</xdr:colOff>
      <xdr:row>77</xdr:row>
      <xdr:rowOff>75781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92308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95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88595</xdr:rowOff>
    </xdr:from>
    <xdr:to>
      <xdr:col>15</xdr:col>
      <xdr:colOff>101600</xdr:colOff>
      <xdr:row>77</xdr:row>
      <xdr:rowOff>18745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35272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8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169596</xdr:rowOff>
    </xdr:from>
    <xdr:to>
      <xdr:col>10</xdr:col>
      <xdr:colOff>165100</xdr:colOff>
      <xdr:row>76</xdr:row>
      <xdr:rowOff>99746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116273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8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98272</xdr:rowOff>
    </xdr:from>
    <xdr:to>
      <xdr:col>6</xdr:col>
      <xdr:colOff>38100</xdr:colOff>
      <xdr:row>76</xdr:row>
      <xdr:rowOff>28423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95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44949</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7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3287</xdr:rowOff>
    </xdr:from>
    <xdr:to>
      <xdr:col>24</xdr:col>
      <xdr:colOff>63500</xdr:colOff>
      <xdr:row>97</xdr:row>
      <xdr:rowOff>65382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33937"/>
          <a:ext cx="838200" cy="6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65382</xdr:rowOff>
    </xdr:from>
    <xdr:to>
      <xdr:col>19</xdr:col>
      <xdr:colOff>177800</xdr:colOff>
      <xdr:row>97</xdr:row>
      <xdr:rowOff>114371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96032"/>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16097</xdr:rowOff>
    </xdr:from>
    <xdr:to>
      <xdr:col>15</xdr:col>
      <xdr:colOff>50800</xdr:colOff>
      <xdr:row>97</xdr:row>
      <xdr:rowOff>114371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46747"/>
          <a:ext cx="889000" cy="9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16097</xdr:rowOff>
    </xdr:from>
    <xdr:to>
      <xdr:col>10</xdr:col>
      <xdr:colOff>114300</xdr:colOff>
      <xdr:row>97</xdr:row>
      <xdr:rowOff>170324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46747"/>
          <a:ext cx="889000" cy="15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123937</xdr:rowOff>
    </xdr:from>
    <xdr:to>
      <xdr:col>24</xdr:col>
      <xdr:colOff>114300</xdr:colOff>
      <xdr:row>97</xdr:row>
      <xdr:rowOff>54087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8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102364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6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14582</xdr:rowOff>
    </xdr:from>
    <xdr:to>
      <xdr:col>20</xdr:col>
      <xdr:colOff>38100</xdr:colOff>
      <xdr:row>97</xdr:row>
      <xdr:rowOff>116182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3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63571</xdr:rowOff>
    </xdr:from>
    <xdr:to>
      <xdr:col>15</xdr:col>
      <xdr:colOff>101600</xdr:colOff>
      <xdr:row>97</xdr:row>
      <xdr:rowOff>165171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156298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136747</xdr:rowOff>
    </xdr:from>
    <xdr:to>
      <xdr:col>10</xdr:col>
      <xdr:colOff>165100</xdr:colOff>
      <xdr:row>97</xdr:row>
      <xdr:rowOff>66897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58024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8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119524</xdr:rowOff>
    </xdr:from>
    <xdr:to>
      <xdr:col>6</xdr:col>
      <xdr:colOff>38100</xdr:colOff>
      <xdr:row>98</xdr:row>
      <xdr:rowOff>49674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40801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99504</xdr:rowOff>
    </xdr:from>
    <xdr:to>
      <xdr:col>55</xdr:col>
      <xdr:colOff>0</xdr:colOff>
      <xdr:row>36</xdr:row>
      <xdr:rowOff>102644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71704"/>
          <a:ext cx="8382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102644</xdr:rowOff>
    </xdr:from>
    <xdr:to>
      <xdr:col>50</xdr:col>
      <xdr:colOff>114300</xdr:colOff>
      <xdr:row>36</xdr:row>
      <xdr:rowOff>112733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74844"/>
          <a:ext cx="8890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112733</xdr:rowOff>
    </xdr:from>
    <xdr:to>
      <xdr:col>45</xdr:col>
      <xdr:colOff>177800</xdr:colOff>
      <xdr:row>36</xdr:row>
      <xdr:rowOff>145826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84933"/>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48603</xdr:rowOff>
    </xdr:from>
    <xdr:to>
      <xdr:col>41</xdr:col>
      <xdr:colOff>50800</xdr:colOff>
      <xdr:row>36</xdr:row>
      <xdr:rowOff>145826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5003"/>
          <a:ext cx="889000" cy="78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48704</xdr:rowOff>
    </xdr:from>
    <xdr:to>
      <xdr:col>55</xdr:col>
      <xdr:colOff>50800</xdr:colOff>
      <xdr:row>36</xdr:row>
      <xdr:rowOff>150304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71581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51844</xdr:rowOff>
    </xdr:from>
    <xdr:to>
      <xdr:col>50</xdr:col>
      <xdr:colOff>165100</xdr:colOff>
      <xdr:row>36</xdr:row>
      <xdr:rowOff>153444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169971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9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61933</xdr:rowOff>
    </xdr:from>
    <xdr:to>
      <xdr:col>46</xdr:col>
      <xdr:colOff>38100</xdr:colOff>
      <xdr:row>36</xdr:row>
      <xdr:rowOff>163533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0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95026</xdr:rowOff>
    </xdr:from>
    <xdr:to>
      <xdr:col>41</xdr:col>
      <xdr:colOff>101600</xdr:colOff>
      <xdr:row>37</xdr:row>
      <xdr:rowOff>25176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41703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169253</xdr:rowOff>
    </xdr:from>
    <xdr:to>
      <xdr:col>36</xdr:col>
      <xdr:colOff>165100</xdr:colOff>
      <xdr:row>32</xdr:row>
      <xdr:rowOff>99403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115930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5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99978</xdr:rowOff>
    </xdr:from>
    <xdr:to>
      <xdr:col>55</xdr:col>
      <xdr:colOff>0</xdr:colOff>
      <xdr:row>57</xdr:row>
      <xdr:rowOff>32726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01178"/>
          <a:ext cx="838200" cy="10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32726</xdr:rowOff>
    </xdr:from>
    <xdr:to>
      <xdr:col>50</xdr:col>
      <xdr:colOff>114300</xdr:colOff>
      <xdr:row>57</xdr:row>
      <xdr:rowOff>76019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05376"/>
          <a:ext cx="889000" cy="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158957</xdr:rowOff>
    </xdr:from>
    <xdr:to>
      <xdr:col>45</xdr:col>
      <xdr:colOff>177800</xdr:colOff>
      <xdr:row>57</xdr:row>
      <xdr:rowOff>76019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417257"/>
          <a:ext cx="889000" cy="4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12489</xdr:rowOff>
    </xdr:from>
    <xdr:to>
      <xdr:col>41</xdr:col>
      <xdr:colOff>50800</xdr:colOff>
      <xdr:row>54</xdr:row>
      <xdr:rowOff>158957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927889"/>
          <a:ext cx="889000" cy="48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49178</xdr:rowOff>
    </xdr:from>
    <xdr:to>
      <xdr:col>55</xdr:col>
      <xdr:colOff>50800</xdr:colOff>
      <xdr:row>56</xdr:row>
      <xdr:rowOff>150778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27605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153376</xdr:rowOff>
    </xdr:from>
    <xdr:to>
      <xdr:col>50</xdr:col>
      <xdr:colOff>165100</xdr:colOff>
      <xdr:row>57</xdr:row>
      <xdr:rowOff>83526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74653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4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25219</xdr:rowOff>
    </xdr:from>
    <xdr:to>
      <xdr:col>46</xdr:col>
      <xdr:colOff>38100</xdr:colOff>
      <xdr:row>57</xdr:row>
      <xdr:rowOff>126819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117946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108157</xdr:rowOff>
    </xdr:from>
    <xdr:to>
      <xdr:col>41</xdr:col>
      <xdr:colOff>101600</xdr:colOff>
      <xdr:row>55</xdr:row>
      <xdr:rowOff>38307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3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54834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1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133139</xdr:rowOff>
    </xdr:from>
    <xdr:to>
      <xdr:col>36</xdr:col>
      <xdr:colOff>165100</xdr:colOff>
      <xdr:row>52</xdr:row>
      <xdr:rowOff>63289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8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79816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6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104857</xdr:rowOff>
    </xdr:from>
    <xdr:to>
      <xdr:col>55</xdr:col>
      <xdr:colOff>0</xdr:colOff>
      <xdr:row>79</xdr:row>
      <xdr:rowOff>13303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7957"/>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104857</xdr:rowOff>
    </xdr:from>
    <xdr:to>
      <xdr:col>50</xdr:col>
      <xdr:colOff>114300</xdr:colOff>
      <xdr:row>78</xdr:row>
      <xdr:rowOff>140652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7957"/>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106287</xdr:rowOff>
    </xdr:from>
    <xdr:to>
      <xdr:col>45</xdr:col>
      <xdr:colOff>177800</xdr:colOff>
      <xdr:row>78</xdr:row>
      <xdr:rowOff>140652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36487"/>
          <a:ext cx="889000" cy="37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106287</xdr:rowOff>
    </xdr:from>
    <xdr:to>
      <xdr:col>41</xdr:col>
      <xdr:colOff>50800</xdr:colOff>
      <xdr:row>78</xdr:row>
      <xdr:rowOff>78169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36487"/>
          <a:ext cx="889000" cy="3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133953</xdr:rowOff>
    </xdr:from>
    <xdr:to>
      <xdr:col>55</xdr:col>
      <xdr:colOff>50800</xdr:colOff>
      <xdr:row>79</xdr:row>
      <xdr:rowOff>64103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48880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54057</xdr:rowOff>
    </xdr:from>
    <xdr:to>
      <xdr:col>50</xdr:col>
      <xdr:colOff>165100</xdr:colOff>
      <xdr:row>78</xdr:row>
      <xdr:rowOff>155657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146784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89852</xdr:rowOff>
    </xdr:from>
    <xdr:to>
      <xdr:col>46</xdr:col>
      <xdr:colOff>38100</xdr:colOff>
      <xdr:row>79</xdr:row>
      <xdr:rowOff>20002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11129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55487</xdr:rowOff>
    </xdr:from>
    <xdr:to>
      <xdr:col>41</xdr:col>
      <xdr:colOff>101600</xdr:colOff>
      <xdr:row>76</xdr:row>
      <xdr:rowOff>157087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27369</xdr:rowOff>
    </xdr:from>
    <xdr:to>
      <xdr:col>36</xdr:col>
      <xdr:colOff>165100</xdr:colOff>
      <xdr:row>78</xdr:row>
      <xdr:rowOff>128969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120096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77355</xdr:rowOff>
    </xdr:from>
    <xdr:to>
      <xdr:col>55</xdr:col>
      <xdr:colOff>0</xdr:colOff>
      <xdr:row>97</xdr:row>
      <xdr:rowOff>122810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36555"/>
          <a:ext cx="838200" cy="2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120968</xdr:rowOff>
    </xdr:from>
    <xdr:to>
      <xdr:col>50</xdr:col>
      <xdr:colOff>114300</xdr:colOff>
      <xdr:row>97</xdr:row>
      <xdr:rowOff>122810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51618"/>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20892</xdr:rowOff>
    </xdr:from>
    <xdr:to>
      <xdr:col>45</xdr:col>
      <xdr:colOff>177800</xdr:colOff>
      <xdr:row>97</xdr:row>
      <xdr:rowOff>120968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80092"/>
          <a:ext cx="889000" cy="2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101778</xdr:rowOff>
    </xdr:from>
    <xdr:to>
      <xdr:col>41</xdr:col>
      <xdr:colOff>50800</xdr:colOff>
      <xdr:row>96</xdr:row>
      <xdr:rowOff>20892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703728"/>
          <a:ext cx="889000" cy="77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26555</xdr:rowOff>
    </xdr:from>
    <xdr:to>
      <xdr:col>55</xdr:col>
      <xdr:colOff>50800</xdr:colOff>
      <xdr:row>96</xdr:row>
      <xdr:rowOff>128155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49432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72010</xdr:rowOff>
    </xdr:from>
    <xdr:to>
      <xdr:col>50</xdr:col>
      <xdr:colOff>165100</xdr:colOff>
      <xdr:row>98</xdr:row>
      <xdr:rowOff>2160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164737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9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70168</xdr:rowOff>
    </xdr:from>
    <xdr:to>
      <xdr:col>46</xdr:col>
      <xdr:colOff>38100</xdr:colOff>
      <xdr:row>98</xdr:row>
      <xdr:rowOff>318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162895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141542</xdr:rowOff>
    </xdr:from>
    <xdr:to>
      <xdr:col>41</xdr:col>
      <xdr:colOff>101600</xdr:colOff>
      <xdr:row>96</xdr:row>
      <xdr:rowOff>71692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88219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50978</xdr:rowOff>
    </xdr:from>
    <xdr:to>
      <xdr:col>36</xdr:col>
      <xdr:colOff>165100</xdr:colOff>
      <xdr:row>91</xdr:row>
      <xdr:rowOff>152578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6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169105</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672795" y="154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118778</xdr:rowOff>
    </xdr:from>
    <xdr:to>
      <xdr:col>85</xdr:col>
      <xdr:colOff>127000</xdr:colOff>
      <xdr:row>39</xdr:row>
      <xdr:rowOff>72034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33878"/>
          <a:ext cx="838200" cy="1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72034</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58584"/>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67978</xdr:rowOff>
    </xdr:from>
    <xdr:to>
      <xdr:col>85</xdr:col>
      <xdr:colOff>177800</xdr:colOff>
      <xdr:row>38</xdr:row>
      <xdr:rowOff>169578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8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90855</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3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21234</xdr:rowOff>
    </xdr:from>
    <xdr:to>
      <xdr:col>81</xdr:col>
      <xdr:colOff>101600</xdr:colOff>
      <xdr:row>39</xdr:row>
      <xdr:rowOff>122834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139361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8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59461</xdr:rowOff>
    </xdr:from>
    <xdr:to>
      <xdr:col>85</xdr:col>
      <xdr:colOff>127000</xdr:colOff>
      <xdr:row>74</xdr:row>
      <xdr:rowOff>61823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46761"/>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156070</xdr:rowOff>
    </xdr:from>
    <xdr:to>
      <xdr:col>81</xdr:col>
      <xdr:colOff>50800</xdr:colOff>
      <xdr:row>74</xdr:row>
      <xdr:rowOff>61823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671920"/>
          <a:ext cx="8890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156070</xdr:rowOff>
    </xdr:from>
    <xdr:to>
      <xdr:col>76</xdr:col>
      <xdr:colOff>114300</xdr:colOff>
      <xdr:row>74</xdr:row>
      <xdr:rowOff>154140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71920"/>
          <a:ext cx="889000" cy="1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154140</xdr:rowOff>
    </xdr:from>
    <xdr:to>
      <xdr:col>71</xdr:col>
      <xdr:colOff>177800</xdr:colOff>
      <xdr:row>75</xdr:row>
      <xdr:rowOff>24016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41440"/>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8661</xdr:rowOff>
    </xdr:from>
    <xdr:to>
      <xdr:col>85</xdr:col>
      <xdr:colOff>177800</xdr:colOff>
      <xdr:row>74</xdr:row>
      <xdr:rowOff>110261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31538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11023</xdr:rowOff>
    </xdr:from>
    <xdr:to>
      <xdr:col>81</xdr:col>
      <xdr:colOff>101600</xdr:colOff>
      <xdr:row>74</xdr:row>
      <xdr:rowOff>112623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129150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105270</xdr:rowOff>
    </xdr:from>
    <xdr:to>
      <xdr:col>76</xdr:col>
      <xdr:colOff>165100</xdr:colOff>
      <xdr:row>74</xdr:row>
      <xdr:rowOff>35420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51947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103340</xdr:rowOff>
    </xdr:from>
    <xdr:to>
      <xdr:col>72</xdr:col>
      <xdr:colOff>38100</xdr:colOff>
      <xdr:row>75</xdr:row>
      <xdr:rowOff>33490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50017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144666</xdr:rowOff>
    </xdr:from>
    <xdr:to>
      <xdr:col>67</xdr:col>
      <xdr:colOff>101600</xdr:colOff>
      <xdr:row>75</xdr:row>
      <xdr:rowOff>74816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91343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94804</xdr:rowOff>
    </xdr:from>
    <xdr:to>
      <xdr:col>85</xdr:col>
      <xdr:colOff>127000</xdr:colOff>
      <xdr:row>98</xdr:row>
      <xdr:rowOff>100847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96904"/>
          <a:ext cx="8382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94126</xdr:rowOff>
    </xdr:from>
    <xdr:to>
      <xdr:col>81</xdr:col>
      <xdr:colOff>50800</xdr:colOff>
      <xdr:row>98</xdr:row>
      <xdr:rowOff>100847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96226"/>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16402</xdr:rowOff>
    </xdr:from>
    <xdr:to>
      <xdr:col>76</xdr:col>
      <xdr:colOff>114300</xdr:colOff>
      <xdr:row>98</xdr:row>
      <xdr:rowOff>94126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185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16402</xdr:rowOff>
    </xdr:from>
    <xdr:to>
      <xdr:col>71</xdr:col>
      <xdr:colOff>177800</xdr:colOff>
      <xdr:row>98</xdr:row>
      <xdr:rowOff>36035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18502"/>
          <a:ext cx="8890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44004</xdr:rowOff>
    </xdr:from>
    <xdr:to>
      <xdr:col>85</xdr:col>
      <xdr:colOff>177800</xdr:colOff>
      <xdr:row>98</xdr:row>
      <xdr:rowOff>145604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130381</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50047</xdr:rowOff>
    </xdr:from>
    <xdr:to>
      <xdr:col>81</xdr:col>
      <xdr:colOff>101600</xdr:colOff>
      <xdr:row>98</xdr:row>
      <xdr:rowOff>151647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142774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4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43326</xdr:rowOff>
    </xdr:from>
    <xdr:to>
      <xdr:col>76</xdr:col>
      <xdr:colOff>165100</xdr:colOff>
      <xdr:row>98</xdr:row>
      <xdr:rowOff>144926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136053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3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137052</xdr:rowOff>
    </xdr:from>
    <xdr:to>
      <xdr:col>72</xdr:col>
      <xdr:colOff>38100</xdr:colOff>
      <xdr:row>98</xdr:row>
      <xdr:rowOff>67202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58329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156685</xdr:rowOff>
    </xdr:from>
    <xdr:to>
      <xdr:col>67</xdr:col>
      <xdr:colOff>101600</xdr:colOff>
      <xdr:row>98</xdr:row>
      <xdr:rowOff>86835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77962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14859</xdr:rowOff>
    </xdr:from>
    <xdr:to>
      <xdr:col>116</xdr:col>
      <xdr:colOff>63500</xdr:colOff>
      <xdr:row>33</xdr:row>
      <xdr:rowOff>57912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672709"/>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157734</xdr:rowOff>
    </xdr:from>
    <xdr:to>
      <xdr:col>111</xdr:col>
      <xdr:colOff>177800</xdr:colOff>
      <xdr:row>33</xdr:row>
      <xdr:rowOff>57912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64413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133477</xdr:rowOff>
    </xdr:from>
    <xdr:to>
      <xdr:col>107</xdr:col>
      <xdr:colOff>50800</xdr:colOff>
      <xdr:row>32</xdr:row>
      <xdr:rowOff>157734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448427"/>
          <a:ext cx="889000" cy="1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133477</xdr:rowOff>
    </xdr:from>
    <xdr:to>
      <xdr:col>102</xdr:col>
      <xdr:colOff>114300</xdr:colOff>
      <xdr:row>32</xdr:row>
      <xdr:rowOff>83947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448427"/>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135509</xdr:rowOff>
    </xdr:from>
    <xdr:to>
      <xdr:col>116</xdr:col>
      <xdr:colOff>114300</xdr:colOff>
      <xdr:row>33</xdr:row>
      <xdr:rowOff>65659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6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158386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47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7112</xdr:rowOff>
    </xdr:from>
    <xdr:to>
      <xdr:col>112</xdr:col>
      <xdr:colOff>38100</xdr:colOff>
      <xdr:row>33</xdr:row>
      <xdr:rowOff>108712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66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125239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4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106934</xdr:rowOff>
    </xdr:from>
    <xdr:to>
      <xdr:col>107</xdr:col>
      <xdr:colOff>101600</xdr:colOff>
      <xdr:row>33</xdr:row>
      <xdr:rowOff>37084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5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53611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3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82677</xdr:rowOff>
    </xdr:from>
    <xdr:to>
      <xdr:col>102</xdr:col>
      <xdr:colOff>165100</xdr:colOff>
      <xdr:row>32</xdr:row>
      <xdr:rowOff>12827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3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29354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1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33147</xdr:rowOff>
    </xdr:from>
    <xdr:to>
      <xdr:col>98</xdr:col>
      <xdr:colOff>38100</xdr:colOff>
      <xdr:row>32</xdr:row>
      <xdr:rowOff>134747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5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151274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11936</xdr:rowOff>
    </xdr:from>
    <xdr:to>
      <xdr:col>116</xdr:col>
      <xdr:colOff>63500</xdr:colOff>
      <xdr:row>58</xdr:row>
      <xdr:rowOff>34201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56036"/>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11707</xdr:rowOff>
    </xdr:from>
    <xdr:to>
      <xdr:col>111</xdr:col>
      <xdr:colOff>177800</xdr:colOff>
      <xdr:row>58</xdr:row>
      <xdr:rowOff>11936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5580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166469</xdr:rowOff>
    </xdr:from>
    <xdr:to>
      <xdr:col>107</xdr:col>
      <xdr:colOff>50800</xdr:colOff>
      <xdr:row>58</xdr:row>
      <xdr:rowOff>11707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3911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150924</xdr:rowOff>
    </xdr:from>
    <xdr:to>
      <xdr:col>102</xdr:col>
      <xdr:colOff>114300</xdr:colOff>
      <xdr:row>57</xdr:row>
      <xdr:rowOff>166469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2357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154851</xdr:rowOff>
    </xdr:from>
    <xdr:to>
      <xdr:col>116</xdr:col>
      <xdr:colOff>114300</xdr:colOff>
      <xdr:row>58</xdr:row>
      <xdr:rowOff>85001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114228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132586</xdr:rowOff>
    </xdr:from>
    <xdr:to>
      <xdr:col>112</xdr:col>
      <xdr:colOff>38100</xdr:colOff>
      <xdr:row>58</xdr:row>
      <xdr:rowOff>62736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79263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132357</xdr:rowOff>
    </xdr:from>
    <xdr:to>
      <xdr:col>107</xdr:col>
      <xdr:colOff>101600</xdr:colOff>
      <xdr:row>58</xdr:row>
      <xdr:rowOff>62507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79034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115669</xdr:rowOff>
    </xdr:from>
    <xdr:to>
      <xdr:col>102</xdr:col>
      <xdr:colOff>165100</xdr:colOff>
      <xdr:row>58</xdr:row>
      <xdr:rowOff>45819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62346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6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100124</xdr:rowOff>
    </xdr:from>
    <xdr:to>
      <xdr:col>98</xdr:col>
      <xdr:colOff>38100</xdr:colOff>
      <xdr:row>58</xdr:row>
      <xdr:rowOff>30274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7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46801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4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70624</xdr:rowOff>
    </xdr:from>
    <xdr:to>
      <xdr:col>116</xdr:col>
      <xdr:colOff>63500</xdr:colOff>
      <xdr:row>75</xdr:row>
      <xdr:rowOff>83617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29374"/>
          <a:ext cx="8382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83617</xdr:rowOff>
    </xdr:from>
    <xdr:to>
      <xdr:col>111</xdr:col>
      <xdr:colOff>177800</xdr:colOff>
      <xdr:row>75</xdr:row>
      <xdr:rowOff>102057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42367"/>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102057</xdr:rowOff>
    </xdr:from>
    <xdr:to>
      <xdr:col>107</xdr:col>
      <xdr:colOff>50800</xdr:colOff>
      <xdr:row>75</xdr:row>
      <xdr:rowOff>134747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60807"/>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134747</xdr:rowOff>
    </xdr:from>
    <xdr:to>
      <xdr:col>102</xdr:col>
      <xdr:colOff>114300</xdr:colOff>
      <xdr:row>75</xdr:row>
      <xdr:rowOff>150292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9349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19824</xdr:rowOff>
    </xdr:from>
    <xdr:to>
      <xdr:col>116</xdr:col>
      <xdr:colOff>114300</xdr:colOff>
      <xdr:row>75</xdr:row>
      <xdr:rowOff>121424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169701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32817</xdr:rowOff>
    </xdr:from>
    <xdr:to>
      <xdr:col>112</xdr:col>
      <xdr:colOff>38100</xdr:colOff>
      <xdr:row>75</xdr:row>
      <xdr:rowOff>134417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125544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51257</xdr:rowOff>
    </xdr:from>
    <xdr:to>
      <xdr:col>107</xdr:col>
      <xdr:colOff>101600</xdr:colOff>
      <xdr:row>75</xdr:row>
      <xdr:rowOff>152857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143984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83947</xdr:rowOff>
    </xdr:from>
    <xdr:to>
      <xdr:col>102</xdr:col>
      <xdr:colOff>165100</xdr:colOff>
      <xdr:row>76</xdr:row>
      <xdr:rowOff>14097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99492</xdr:rowOff>
    </xdr:from>
    <xdr:to>
      <xdr:col>98</xdr:col>
      <xdr:colOff>38100</xdr:colOff>
      <xdr:row>76</xdr:row>
      <xdr:rowOff>29642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46169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歳出決算総額は、住民一人当たり</a:t>
          </a:r>
          <a:r>
            <a:rPr kumimoji="1" lang="en-US" altLang="ja-JP" sz="1050">
              <a:solidFill>
                <a:sysClr val="windowText" lastClr="000000"/>
              </a:solidFill>
              <a:effectLst/>
              <a:latin typeface="+mn-lt"/>
              <a:ea typeface="+mn-ea"/>
              <a:cs typeface="+mn-cs"/>
            </a:rPr>
            <a:t>509,218</a:t>
          </a:r>
          <a:r>
            <a:rPr kumimoji="1" lang="ja-JP" altLang="ja-JP" sz="1050">
              <a:solidFill>
                <a:sysClr val="windowText" lastClr="000000"/>
              </a:solidFill>
              <a:effectLst/>
              <a:latin typeface="+mn-lt"/>
              <a:ea typeface="+mn-ea"/>
              <a:cs typeface="+mn-cs"/>
            </a:rPr>
            <a:t>円となっている。主な構成項目の一つである人件費は、住民一人当たり</a:t>
          </a:r>
          <a:r>
            <a:rPr kumimoji="1" lang="en-US" altLang="ja-JP" sz="1050">
              <a:solidFill>
                <a:sysClr val="windowText" lastClr="000000"/>
              </a:solidFill>
              <a:effectLst/>
              <a:latin typeface="+mn-lt"/>
              <a:ea typeface="+mn-ea"/>
              <a:cs typeface="+mn-cs"/>
            </a:rPr>
            <a:t>68,809</a:t>
          </a:r>
          <a:r>
            <a:rPr kumimoji="1" lang="ja-JP" altLang="ja-JP" sz="1050">
              <a:solidFill>
                <a:sysClr val="windowText" lastClr="000000"/>
              </a:solidFill>
              <a:effectLst/>
              <a:latin typeface="+mn-lt"/>
              <a:ea typeface="+mn-ea"/>
              <a:cs typeface="+mn-cs"/>
            </a:rPr>
            <a:t>円となっており、再任用制度、会計年度任用職員制度や人事院勧告に伴う給与改定に伴い前年度と比較して増加となっている。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扶助費は住民一人当たり</a:t>
          </a:r>
          <a:r>
            <a:rPr kumimoji="1" lang="en-US" altLang="ja-JP" sz="1050">
              <a:solidFill>
                <a:sysClr val="windowText" lastClr="000000"/>
              </a:solidFill>
              <a:effectLst/>
              <a:latin typeface="+mn-lt"/>
              <a:ea typeface="+mn-ea"/>
              <a:cs typeface="+mn-cs"/>
            </a:rPr>
            <a:t>100,402</a:t>
          </a:r>
          <a:r>
            <a:rPr kumimoji="1" lang="ja-JP" altLang="ja-JP" sz="1050">
              <a:solidFill>
                <a:sysClr val="windowText" lastClr="000000"/>
              </a:solidFill>
              <a:effectLst/>
              <a:latin typeface="+mn-lt"/>
              <a:ea typeface="+mn-ea"/>
              <a:cs typeface="+mn-cs"/>
            </a:rPr>
            <a:t>円となっており、類似団体と比較して一人当たりコストが低い状況となっているが、今後も社会保障関係費の増による増加が見込まれる。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物件費は住民一人当た</a:t>
          </a:r>
          <a:r>
            <a:rPr kumimoji="1" lang="en-US" altLang="ja-JP" sz="1050">
              <a:solidFill>
                <a:sysClr val="windowText" lastClr="000000"/>
              </a:solidFill>
              <a:effectLst/>
              <a:latin typeface="+mn-lt"/>
              <a:ea typeface="+mn-ea"/>
              <a:cs typeface="+mn-cs"/>
            </a:rPr>
            <a:t>83,829</a:t>
          </a:r>
          <a:r>
            <a:rPr kumimoji="1" lang="ja-JP" altLang="ja-JP" sz="1050">
              <a:solidFill>
                <a:sysClr val="windowText" lastClr="000000"/>
              </a:solidFill>
              <a:effectLst/>
              <a:latin typeface="+mn-lt"/>
              <a:ea typeface="+mn-ea"/>
              <a:cs typeface="+mn-cs"/>
            </a:rPr>
            <a:t>円となっており、類似団体と比較して一人当たりコストが高い状況となっている。これは、施設の維持管理費が主な要因であり、公共施設等総合管理計画に基づき、施設の統廃合等により維持管理費を縮減していく。</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普通建設事業費は住民一人当たり</a:t>
          </a:r>
          <a:r>
            <a:rPr kumimoji="1" lang="en-US" altLang="ja-JP" sz="1050">
              <a:solidFill>
                <a:sysClr val="windowText" lastClr="000000"/>
              </a:solidFill>
              <a:effectLst/>
              <a:latin typeface="+mn-lt"/>
              <a:ea typeface="+mn-ea"/>
              <a:cs typeface="+mn-cs"/>
            </a:rPr>
            <a:t>47,149</a:t>
          </a:r>
          <a:r>
            <a:rPr kumimoji="1" lang="ja-JP" altLang="ja-JP" sz="1050">
              <a:solidFill>
                <a:sysClr val="windowText" lastClr="000000"/>
              </a:solidFill>
              <a:effectLst/>
              <a:latin typeface="+mn-lt"/>
              <a:ea typeface="+mn-ea"/>
              <a:cs typeface="+mn-cs"/>
            </a:rPr>
            <a:t>円となっている。これまで、小中学校の長寿命化事業やフットボールセンター整備事業などの大型事業により、一人当たりコストが高い状況となっていたが、大型事業がひと段落したため、類似団体内平均を下回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公債費は住民一人当たり</a:t>
          </a:r>
          <a:r>
            <a:rPr kumimoji="1" lang="en-US" altLang="ja-JP" sz="1050">
              <a:solidFill>
                <a:sysClr val="windowText" lastClr="000000"/>
              </a:solidFill>
              <a:effectLst/>
              <a:latin typeface="+mn-lt"/>
              <a:ea typeface="+mn-ea"/>
              <a:cs typeface="+mn-cs"/>
            </a:rPr>
            <a:t>66,318</a:t>
          </a:r>
          <a:r>
            <a:rPr kumimoji="1" lang="ja-JP" altLang="ja-JP" sz="1050">
              <a:solidFill>
                <a:sysClr val="windowText" lastClr="000000"/>
              </a:solidFill>
              <a:effectLst/>
              <a:latin typeface="+mn-lt"/>
              <a:ea typeface="+mn-ea"/>
              <a:cs typeface="+mn-cs"/>
            </a:rPr>
            <a:t>円となっており、類似団体と比較して一人当たりコストが非常に高い状況となっている。これは、統合庁舎整備等の大型整備事業の影響が大きいが、起債の多くは合併特例事業債、緊急防災・減災事業債といった交付税措置率の高いものを活用している。また、令和</a:t>
          </a:r>
          <a:r>
            <a:rPr kumimoji="1" lang="en-US" altLang="ja-JP" sz="1050">
              <a:solidFill>
                <a:sysClr val="windowText" lastClr="000000"/>
              </a:solidFill>
              <a:effectLst/>
              <a:latin typeface="+mn-lt"/>
              <a:ea typeface="+mn-ea"/>
              <a:cs typeface="+mn-cs"/>
            </a:rPr>
            <a:t>4</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年度は繰上償還を実施したことにより、一人当たりコストが高くなっている。</a:t>
          </a:r>
          <a:endParaRPr kumimoji="1" lang="en-US" altLang="ja-JP" sz="105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90,184
86,580
109.44
47,464,028
45,923,293
935,217
26,684,373
51,615,144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19914</xdr:rowOff>
    </xdr:from>
    <xdr:to>
      <xdr:col>24</xdr:col>
      <xdr:colOff>63500</xdr:colOff>
      <xdr:row>36</xdr:row>
      <xdr:rowOff>43688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92114"/>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35916</xdr:rowOff>
    </xdr:from>
    <xdr:to>
      <xdr:col>19</xdr:col>
      <xdr:colOff>177800</xdr:colOff>
      <xdr:row>36</xdr:row>
      <xdr:rowOff>43688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811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35916</xdr:rowOff>
    </xdr:from>
    <xdr:to>
      <xdr:col>15</xdr:col>
      <xdr:colOff>50800</xdr:colOff>
      <xdr:row>36</xdr:row>
      <xdr:rowOff>168046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8116"/>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168046</xdr:rowOff>
    </xdr:from>
    <xdr:to>
      <xdr:col>10</xdr:col>
      <xdr:colOff>114300</xdr:colOff>
      <xdr:row>37</xdr:row>
      <xdr:rowOff>21285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4024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140564</xdr:rowOff>
    </xdr:from>
    <xdr:to>
      <xdr:col>24</xdr:col>
      <xdr:colOff>114300</xdr:colOff>
      <xdr:row>36</xdr:row>
      <xdr:rowOff>70714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118991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164338</xdr:rowOff>
    </xdr:from>
    <xdr:to>
      <xdr:col>20</xdr:col>
      <xdr:colOff>38100</xdr:colOff>
      <xdr:row>36</xdr:row>
      <xdr:rowOff>94488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85615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156566</xdr:rowOff>
    </xdr:from>
    <xdr:to>
      <xdr:col>15</xdr:col>
      <xdr:colOff>101600</xdr:colOff>
      <xdr:row>36</xdr:row>
      <xdr:rowOff>86716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77843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117246</xdr:rowOff>
    </xdr:from>
    <xdr:to>
      <xdr:col>10</xdr:col>
      <xdr:colOff>165100</xdr:colOff>
      <xdr:row>37</xdr:row>
      <xdr:rowOff>47396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38523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8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141935</xdr:rowOff>
    </xdr:from>
    <xdr:to>
      <xdr:col>6</xdr:col>
      <xdr:colOff>38100</xdr:colOff>
      <xdr:row>37</xdr:row>
      <xdr:rowOff>72085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63212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0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67920</xdr:rowOff>
    </xdr:from>
    <xdr:to>
      <xdr:col>24</xdr:col>
      <xdr:colOff>63500</xdr:colOff>
      <xdr:row>57</xdr:row>
      <xdr:rowOff>109806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0570"/>
          <a:ext cx="838200" cy="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109806</xdr:rowOff>
    </xdr:from>
    <xdr:to>
      <xdr:col>19</xdr:col>
      <xdr:colOff>177800</xdr:colOff>
      <xdr:row>57</xdr:row>
      <xdr:rowOff>137433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2456"/>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50644</xdr:rowOff>
    </xdr:from>
    <xdr:to>
      <xdr:col>15</xdr:col>
      <xdr:colOff>50800</xdr:colOff>
      <xdr:row>57</xdr:row>
      <xdr:rowOff>137433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3294"/>
          <a:ext cx="889000" cy="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12023</xdr:rowOff>
    </xdr:from>
    <xdr:to>
      <xdr:col>10</xdr:col>
      <xdr:colOff>114300</xdr:colOff>
      <xdr:row>57</xdr:row>
      <xdr:rowOff>50644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98873"/>
          <a:ext cx="889000" cy="7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17120</xdr:rowOff>
    </xdr:from>
    <xdr:to>
      <xdr:col>24</xdr:col>
      <xdr:colOff>114300</xdr:colOff>
      <xdr:row>57</xdr:row>
      <xdr:rowOff>118720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166997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59006</xdr:rowOff>
    </xdr:from>
    <xdr:to>
      <xdr:col>20</xdr:col>
      <xdr:colOff>38100</xdr:colOff>
      <xdr:row>57</xdr:row>
      <xdr:rowOff>160606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151733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86633</xdr:rowOff>
    </xdr:from>
    <xdr:to>
      <xdr:col>15</xdr:col>
      <xdr:colOff>101600</xdr:colOff>
      <xdr:row>58</xdr:row>
      <xdr:rowOff>16783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171294</xdr:rowOff>
    </xdr:from>
    <xdr:to>
      <xdr:col>10</xdr:col>
      <xdr:colOff>165100</xdr:colOff>
      <xdr:row>57</xdr:row>
      <xdr:rowOff>101444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132673</xdr:rowOff>
    </xdr:from>
    <xdr:to>
      <xdr:col>6</xdr:col>
      <xdr:colOff>38100</xdr:colOff>
      <xdr:row>53</xdr:row>
      <xdr:rowOff>62823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79350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140725</xdr:rowOff>
    </xdr:from>
    <xdr:to>
      <xdr:col>24</xdr:col>
      <xdr:colOff>63500</xdr:colOff>
      <xdr:row>78</xdr:row>
      <xdr:rowOff>98241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42375"/>
          <a:ext cx="838200" cy="1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98241</xdr:rowOff>
    </xdr:from>
    <xdr:to>
      <xdr:col>19</xdr:col>
      <xdr:colOff>177800</xdr:colOff>
      <xdr:row>78</xdr:row>
      <xdr:rowOff>145588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71341"/>
          <a:ext cx="889000" cy="4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64636</xdr:rowOff>
    </xdr:from>
    <xdr:to>
      <xdr:col>15</xdr:col>
      <xdr:colOff>50800</xdr:colOff>
      <xdr:row>78</xdr:row>
      <xdr:rowOff>145588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37736"/>
          <a:ext cx="889000" cy="8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64636</xdr:rowOff>
    </xdr:from>
    <xdr:to>
      <xdr:col>10</xdr:col>
      <xdr:colOff>114300</xdr:colOff>
      <xdr:row>79</xdr:row>
      <xdr:rowOff>68514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37736"/>
          <a:ext cx="889000" cy="17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89925</xdr:rowOff>
    </xdr:from>
    <xdr:to>
      <xdr:col>24</xdr:col>
      <xdr:colOff>114300</xdr:colOff>
      <xdr:row>78</xdr:row>
      <xdr:rowOff>20075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9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68352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7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47441</xdr:rowOff>
    </xdr:from>
    <xdr:to>
      <xdr:col>20</xdr:col>
      <xdr:colOff>38100</xdr:colOff>
      <xdr:row>78</xdr:row>
      <xdr:rowOff>149041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140168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1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94788</xdr:rowOff>
    </xdr:from>
    <xdr:to>
      <xdr:col>15</xdr:col>
      <xdr:colOff>101600</xdr:colOff>
      <xdr:row>79</xdr:row>
      <xdr:rowOff>24938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16065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13836</xdr:rowOff>
    </xdr:from>
    <xdr:to>
      <xdr:col>10</xdr:col>
      <xdr:colOff>165100</xdr:colOff>
      <xdr:row>78</xdr:row>
      <xdr:rowOff>115436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106563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7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17714</xdr:rowOff>
    </xdr:from>
    <xdr:to>
      <xdr:col>6</xdr:col>
      <xdr:colOff>38100</xdr:colOff>
      <xdr:row>79</xdr:row>
      <xdr:rowOff>119314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110441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5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164770</xdr:rowOff>
    </xdr:from>
    <xdr:to>
      <xdr:col>24</xdr:col>
      <xdr:colOff>63500</xdr:colOff>
      <xdr:row>98</xdr:row>
      <xdr:rowOff>70244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95420"/>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58924</xdr:rowOff>
    </xdr:from>
    <xdr:to>
      <xdr:col>19</xdr:col>
      <xdr:colOff>177800</xdr:colOff>
      <xdr:row>98</xdr:row>
      <xdr:rowOff>70244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1024"/>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xdr:rowOff>
    </xdr:from>
    <xdr:to>
      <xdr:col>15</xdr:col>
      <xdr:colOff>50800</xdr:colOff>
      <xdr:row>98</xdr:row>
      <xdr:rowOff>58924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02122"/>
          <a:ext cx="889000" cy="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55266</xdr:rowOff>
    </xdr:from>
    <xdr:to>
      <xdr:col>10</xdr:col>
      <xdr:colOff>114300</xdr:colOff>
      <xdr:row>98</xdr:row>
      <xdr:rowOff>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85916"/>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136847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19444</xdr:rowOff>
    </xdr:from>
    <xdr:to>
      <xdr:col>20</xdr:col>
      <xdr:colOff>38100</xdr:colOff>
      <xdr:row>98</xdr:row>
      <xdr:rowOff>121044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112171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8124</xdr:rowOff>
    </xdr:from>
    <xdr:to>
      <xdr:col>15</xdr:col>
      <xdr:colOff>101600</xdr:colOff>
      <xdr:row>98</xdr:row>
      <xdr:rowOff>109724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100851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120672</xdr:rowOff>
    </xdr:from>
    <xdr:to>
      <xdr:col>10</xdr:col>
      <xdr:colOff>165100</xdr:colOff>
      <xdr:row>98</xdr:row>
      <xdr:rowOff>50822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67349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2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4466</xdr:rowOff>
    </xdr:from>
    <xdr:to>
      <xdr:col>6</xdr:col>
      <xdr:colOff>38100</xdr:colOff>
      <xdr:row>97</xdr:row>
      <xdr:rowOff>106066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122593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115697</xdr:rowOff>
    </xdr:from>
    <xdr:to>
      <xdr:col>55</xdr:col>
      <xdr:colOff>0</xdr:colOff>
      <xdr:row>39</xdr:row>
      <xdr:rowOff>12319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30797"/>
          <a:ext cx="8382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115697</xdr:rowOff>
    </xdr:from>
    <xdr:to>
      <xdr:col>50</xdr:col>
      <xdr:colOff>114300</xdr:colOff>
      <xdr:row>38</xdr:row>
      <xdr:rowOff>118491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30797"/>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94996</xdr:rowOff>
    </xdr:from>
    <xdr:to>
      <xdr:col>45</xdr:col>
      <xdr:colOff>177800</xdr:colOff>
      <xdr:row>38</xdr:row>
      <xdr:rowOff>118491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10096"/>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94996</xdr:rowOff>
    </xdr:from>
    <xdr:to>
      <xdr:col>41</xdr:col>
      <xdr:colOff>50800</xdr:colOff>
      <xdr:row>38</xdr:row>
      <xdr:rowOff>95758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100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132969</xdr:rowOff>
    </xdr:from>
    <xdr:to>
      <xdr:col>55</xdr:col>
      <xdr:colOff>50800</xdr:colOff>
      <xdr:row>39</xdr:row>
      <xdr:rowOff>63119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64897</xdr:rowOff>
    </xdr:from>
    <xdr:to>
      <xdr:col>50</xdr:col>
      <xdr:colOff>165100</xdr:colOff>
      <xdr:row>38</xdr:row>
      <xdr:rowOff>166497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11574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67691</xdr:rowOff>
    </xdr:from>
    <xdr:to>
      <xdr:col>46</xdr:col>
      <xdr:colOff>38100</xdr:colOff>
      <xdr:row>38</xdr:row>
      <xdr:rowOff>169291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5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44196</xdr:rowOff>
    </xdr:from>
    <xdr:to>
      <xdr:col>41</xdr:col>
      <xdr:colOff>101600</xdr:colOff>
      <xdr:row>38</xdr:row>
      <xdr:rowOff>145796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162323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3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44958</xdr:rowOff>
    </xdr:from>
    <xdr:to>
      <xdr:col>36</xdr:col>
      <xdr:colOff>165100</xdr:colOff>
      <xdr:row>38</xdr:row>
      <xdr:rowOff>146558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163085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147358</xdr:rowOff>
    </xdr:from>
    <xdr:to>
      <xdr:col>55</xdr:col>
      <xdr:colOff>0</xdr:colOff>
      <xdr:row>56</xdr:row>
      <xdr:rowOff>170447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48558"/>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129413</xdr:rowOff>
    </xdr:from>
    <xdr:to>
      <xdr:col>50</xdr:col>
      <xdr:colOff>114300</xdr:colOff>
      <xdr:row>56</xdr:row>
      <xdr:rowOff>147358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30613"/>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129413</xdr:rowOff>
    </xdr:from>
    <xdr:to>
      <xdr:col>45</xdr:col>
      <xdr:colOff>177800</xdr:colOff>
      <xdr:row>57</xdr:row>
      <xdr:rowOff>26543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3061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26543</xdr:rowOff>
    </xdr:from>
    <xdr:to>
      <xdr:col>41</xdr:col>
      <xdr:colOff>50800</xdr:colOff>
      <xdr:row>57</xdr:row>
      <xdr:rowOff>59537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99193"/>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119647</xdr:rowOff>
    </xdr:from>
    <xdr:to>
      <xdr:col>55</xdr:col>
      <xdr:colOff>50800</xdr:colOff>
      <xdr:row>57</xdr:row>
      <xdr:rowOff>49797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142524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96558</xdr:rowOff>
    </xdr:from>
    <xdr:to>
      <xdr:col>50</xdr:col>
      <xdr:colOff>165100</xdr:colOff>
      <xdr:row>57</xdr:row>
      <xdr:rowOff>26708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43235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78613</xdr:rowOff>
    </xdr:from>
    <xdr:to>
      <xdr:col>46</xdr:col>
      <xdr:colOff>38100</xdr:colOff>
      <xdr:row>57</xdr:row>
      <xdr:rowOff>8763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25290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147193</xdr:rowOff>
    </xdr:from>
    <xdr:to>
      <xdr:col>41</xdr:col>
      <xdr:colOff>101600</xdr:colOff>
      <xdr:row>57</xdr:row>
      <xdr:rowOff>77343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93870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8737</xdr:rowOff>
    </xdr:from>
    <xdr:to>
      <xdr:col>36</xdr:col>
      <xdr:colOff>165100</xdr:colOff>
      <xdr:row>57</xdr:row>
      <xdr:rowOff>110337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126864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119317</xdr:rowOff>
    </xdr:from>
    <xdr:to>
      <xdr:col>55</xdr:col>
      <xdr:colOff>0</xdr:colOff>
      <xdr:row>76</xdr:row>
      <xdr:rowOff>14466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78067"/>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14466</xdr:rowOff>
    </xdr:from>
    <xdr:to>
      <xdr:col>50</xdr:col>
      <xdr:colOff>114300</xdr:colOff>
      <xdr:row>76</xdr:row>
      <xdr:rowOff>49594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44666"/>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51689</xdr:rowOff>
    </xdr:from>
    <xdr:to>
      <xdr:col>45</xdr:col>
      <xdr:colOff>177800</xdr:colOff>
      <xdr:row>76</xdr:row>
      <xdr:rowOff>49594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910439"/>
          <a:ext cx="889000" cy="16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51689</xdr:rowOff>
    </xdr:from>
    <xdr:to>
      <xdr:col>41</xdr:col>
      <xdr:colOff>50800</xdr:colOff>
      <xdr:row>75</xdr:row>
      <xdr:rowOff>160122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10439"/>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68517</xdr:rowOff>
    </xdr:from>
    <xdr:to>
      <xdr:col>55</xdr:col>
      <xdr:colOff>50800</xdr:colOff>
      <xdr:row>75</xdr:row>
      <xdr:rowOff>170117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91394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135115</xdr:rowOff>
    </xdr:from>
    <xdr:to>
      <xdr:col>50</xdr:col>
      <xdr:colOff>165100</xdr:colOff>
      <xdr:row>76</xdr:row>
      <xdr:rowOff>65264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938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81792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170244</xdr:rowOff>
    </xdr:from>
    <xdr:to>
      <xdr:col>46</xdr:col>
      <xdr:colOff>38100</xdr:colOff>
      <xdr:row>76</xdr:row>
      <xdr:rowOff>100394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116921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889</xdr:rowOff>
    </xdr:from>
    <xdr:to>
      <xdr:col>41</xdr:col>
      <xdr:colOff>101600</xdr:colOff>
      <xdr:row>75</xdr:row>
      <xdr:rowOff>102489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119016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109321</xdr:rowOff>
    </xdr:from>
    <xdr:to>
      <xdr:col>36</xdr:col>
      <xdr:colOff>165100</xdr:colOff>
      <xdr:row>76</xdr:row>
      <xdr:rowOff>39470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680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55998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143205</xdr:rowOff>
    </xdr:from>
    <xdr:to>
      <xdr:col>55</xdr:col>
      <xdr:colOff>0</xdr:colOff>
      <xdr:row>95</xdr:row>
      <xdr:rowOff>96189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59505"/>
          <a:ext cx="838200" cy="1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143205</xdr:rowOff>
    </xdr:from>
    <xdr:to>
      <xdr:col>50</xdr:col>
      <xdr:colOff>114300</xdr:colOff>
      <xdr:row>95</xdr:row>
      <xdr:rowOff>111486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59505"/>
          <a:ext cx="889000" cy="1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147662</xdr:rowOff>
    </xdr:from>
    <xdr:to>
      <xdr:col>45</xdr:col>
      <xdr:colOff>177800</xdr:colOff>
      <xdr:row>95</xdr:row>
      <xdr:rowOff>111486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63962"/>
          <a:ext cx="8890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72777</xdr:rowOff>
    </xdr:from>
    <xdr:to>
      <xdr:col>41</xdr:col>
      <xdr:colOff>50800</xdr:colOff>
      <xdr:row>94</xdr:row>
      <xdr:rowOff>147662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189077"/>
          <a:ext cx="8890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45389</xdr:rowOff>
    </xdr:from>
    <xdr:to>
      <xdr:col>55</xdr:col>
      <xdr:colOff>50800</xdr:colOff>
      <xdr:row>95</xdr:row>
      <xdr:rowOff>146989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68266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92405</xdr:rowOff>
    </xdr:from>
    <xdr:to>
      <xdr:col>50</xdr:col>
      <xdr:colOff>165100</xdr:colOff>
      <xdr:row>95</xdr:row>
      <xdr:rowOff>22555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39082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60686</xdr:rowOff>
    </xdr:from>
    <xdr:to>
      <xdr:col>46</xdr:col>
      <xdr:colOff>38100</xdr:colOff>
      <xdr:row>95</xdr:row>
      <xdr:rowOff>162286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7363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2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96862</xdr:rowOff>
    </xdr:from>
    <xdr:to>
      <xdr:col>41</xdr:col>
      <xdr:colOff>101600</xdr:colOff>
      <xdr:row>95</xdr:row>
      <xdr:rowOff>27012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43539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21977</xdr:rowOff>
    </xdr:from>
    <xdr:to>
      <xdr:col>36</xdr:col>
      <xdr:colOff>165100</xdr:colOff>
      <xdr:row>94</xdr:row>
      <xdr:rowOff>123577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140104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96647</xdr:rowOff>
    </xdr:from>
    <xdr:to>
      <xdr:col>85</xdr:col>
      <xdr:colOff>127000</xdr:colOff>
      <xdr:row>37</xdr:row>
      <xdr:rowOff>129737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0297"/>
          <a:ext cx="8382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129737</xdr:rowOff>
    </xdr:from>
    <xdr:to>
      <xdr:col>81</xdr:col>
      <xdr:colOff>50800</xdr:colOff>
      <xdr:row>37</xdr:row>
      <xdr:rowOff>138462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3387"/>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138462</xdr:rowOff>
    </xdr:from>
    <xdr:to>
      <xdr:col>76</xdr:col>
      <xdr:colOff>114300</xdr:colOff>
      <xdr:row>37</xdr:row>
      <xdr:rowOff>160427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2112"/>
          <a:ext cx="8890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134975</xdr:rowOff>
    </xdr:from>
    <xdr:to>
      <xdr:col>71</xdr:col>
      <xdr:colOff>177800</xdr:colOff>
      <xdr:row>37</xdr:row>
      <xdr:rowOff>160427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8625"/>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45847</xdr:rowOff>
    </xdr:from>
    <xdr:to>
      <xdr:col>85</xdr:col>
      <xdr:colOff>177800</xdr:colOff>
      <xdr:row>37</xdr:row>
      <xdr:rowOff>147447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78937</xdr:rowOff>
    </xdr:from>
    <xdr:to>
      <xdr:col>81</xdr:col>
      <xdr:colOff>101600</xdr:colOff>
      <xdr:row>38</xdr:row>
      <xdr:rowOff>9087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87662</xdr:rowOff>
    </xdr:from>
    <xdr:to>
      <xdr:col>76</xdr:col>
      <xdr:colOff>165100</xdr:colOff>
      <xdr:row>38</xdr:row>
      <xdr:rowOff>17811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1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8939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109626</xdr:rowOff>
    </xdr:from>
    <xdr:to>
      <xdr:col>72</xdr:col>
      <xdr:colOff>38100</xdr:colOff>
      <xdr:row>38</xdr:row>
      <xdr:rowOff>39776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30904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84175</xdr:rowOff>
    </xdr:from>
    <xdr:to>
      <xdr:col>67</xdr:col>
      <xdr:colOff>101600</xdr:colOff>
      <xdr:row>38</xdr:row>
      <xdr:rowOff>14325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5359</xdr:rowOff>
    </xdr:from>
    <xdr:to>
      <xdr:col>85</xdr:col>
      <xdr:colOff>127000</xdr:colOff>
      <xdr:row>58</xdr:row>
      <xdr:rowOff>79642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9459"/>
          <a:ext cx="838200" cy="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31382</xdr:rowOff>
    </xdr:from>
    <xdr:to>
      <xdr:col>81</xdr:col>
      <xdr:colOff>50800</xdr:colOff>
      <xdr:row>58</xdr:row>
      <xdr:rowOff>79642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754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165138</xdr:rowOff>
    </xdr:from>
    <xdr:to>
      <xdr:col>76</xdr:col>
      <xdr:colOff>114300</xdr:colOff>
      <xdr:row>58</xdr:row>
      <xdr:rowOff>31382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6338"/>
          <a:ext cx="889000" cy="2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165138</xdr:rowOff>
    </xdr:from>
    <xdr:to>
      <xdr:col>71</xdr:col>
      <xdr:colOff>177800</xdr:colOff>
      <xdr:row>57</xdr:row>
      <xdr:rowOff>111709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6338"/>
          <a:ext cx="8890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126009</xdr:rowOff>
    </xdr:from>
    <xdr:to>
      <xdr:col>85</xdr:col>
      <xdr:colOff>177800</xdr:colOff>
      <xdr:row>58</xdr:row>
      <xdr:rowOff>56159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104436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28842</xdr:rowOff>
    </xdr:from>
    <xdr:to>
      <xdr:col>81</xdr:col>
      <xdr:colOff>101600</xdr:colOff>
      <xdr:row>58</xdr:row>
      <xdr:rowOff>130442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121569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152032</xdr:rowOff>
    </xdr:from>
    <xdr:to>
      <xdr:col>76</xdr:col>
      <xdr:colOff>165100</xdr:colOff>
      <xdr:row>58</xdr:row>
      <xdr:rowOff>82182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73309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114338</xdr:rowOff>
    </xdr:from>
    <xdr:to>
      <xdr:col>72</xdr:col>
      <xdr:colOff>38100</xdr:colOff>
      <xdr:row>57</xdr:row>
      <xdr:rowOff>44488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61015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60909</xdr:rowOff>
    </xdr:from>
    <xdr:to>
      <xdr:col>67</xdr:col>
      <xdr:colOff>101600</xdr:colOff>
      <xdr:row>57</xdr:row>
      <xdr:rowOff>162509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153636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118777</xdr:rowOff>
    </xdr:from>
    <xdr:to>
      <xdr:col>85</xdr:col>
      <xdr:colOff>127000</xdr:colOff>
      <xdr:row>79</xdr:row>
      <xdr:rowOff>72034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91877"/>
          <a:ext cx="838200" cy="1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72034</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16584"/>
          <a:ext cx="8890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67977</xdr:rowOff>
    </xdr:from>
    <xdr:to>
      <xdr:col>85</xdr:col>
      <xdr:colOff>177800</xdr:colOff>
      <xdr:row>78</xdr:row>
      <xdr:rowOff>169577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90854</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21234</xdr:rowOff>
    </xdr:from>
    <xdr:to>
      <xdr:col>81</xdr:col>
      <xdr:colOff>101600</xdr:colOff>
      <xdr:row>79</xdr:row>
      <xdr:rowOff>122834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139361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4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58649</xdr:rowOff>
    </xdr:from>
    <xdr:to>
      <xdr:col>85</xdr:col>
      <xdr:colOff>127000</xdr:colOff>
      <xdr:row>94</xdr:row>
      <xdr:rowOff>59601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74949"/>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155029</xdr:rowOff>
    </xdr:from>
    <xdr:to>
      <xdr:col>81</xdr:col>
      <xdr:colOff>50800</xdr:colOff>
      <xdr:row>94</xdr:row>
      <xdr:rowOff>59601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099879"/>
          <a:ext cx="889000" cy="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155029</xdr:rowOff>
    </xdr:from>
    <xdr:to>
      <xdr:col>76</xdr:col>
      <xdr:colOff>114300</xdr:colOff>
      <xdr:row>94</xdr:row>
      <xdr:rowOff>154139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099879"/>
          <a:ext cx="889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154139</xdr:rowOff>
    </xdr:from>
    <xdr:to>
      <xdr:col>71</xdr:col>
      <xdr:colOff>177800</xdr:colOff>
      <xdr:row>95</xdr:row>
      <xdr:rowOff>24016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70439"/>
          <a:ext cx="889000" cy="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7849</xdr:rowOff>
    </xdr:from>
    <xdr:to>
      <xdr:col>85</xdr:col>
      <xdr:colOff>177800</xdr:colOff>
      <xdr:row>94</xdr:row>
      <xdr:rowOff>109449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1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30726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8801</xdr:rowOff>
    </xdr:from>
    <xdr:to>
      <xdr:col>81</xdr:col>
      <xdr:colOff>101600</xdr:colOff>
      <xdr:row>94</xdr:row>
      <xdr:rowOff>110401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126928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104229</xdr:rowOff>
    </xdr:from>
    <xdr:to>
      <xdr:col>76</xdr:col>
      <xdr:colOff>165100</xdr:colOff>
      <xdr:row>94</xdr:row>
      <xdr:rowOff>34379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50906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103339</xdr:rowOff>
    </xdr:from>
    <xdr:to>
      <xdr:col>72</xdr:col>
      <xdr:colOff>38100</xdr:colOff>
      <xdr:row>95</xdr:row>
      <xdr:rowOff>33489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50016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144666</xdr:rowOff>
    </xdr:from>
    <xdr:to>
      <xdr:col>67</xdr:col>
      <xdr:colOff>101600</xdr:colOff>
      <xdr:row>95</xdr:row>
      <xdr:rowOff>74816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91343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総務費は類似団体と比較して一人当たり</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コストが低い状況である。基金への積立等多かったため、前年度と比較して増額となっている。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民生費は類似団体と比較して一人当たり</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コストが低い状況である。</a:t>
          </a:r>
          <a:r>
            <a:rPr kumimoji="1" lang="ja-JP" altLang="en-US" sz="1050">
              <a:solidFill>
                <a:sysClr val="windowText" lastClr="000000"/>
              </a:solidFill>
              <a:effectLst/>
              <a:latin typeface="+mn-lt"/>
              <a:ea typeface="+mn-ea"/>
              <a:cs typeface="+mn-cs"/>
            </a:rPr>
            <a:t>国の施策である定額減税補足給付金や</a:t>
          </a:r>
          <a:r>
            <a:rPr kumimoji="1" lang="ja-JP" altLang="ja-JP" sz="1050">
              <a:solidFill>
                <a:sysClr val="windowText" lastClr="000000"/>
              </a:solidFill>
              <a:effectLst/>
              <a:latin typeface="+mn-lt"/>
              <a:ea typeface="+mn-ea"/>
              <a:cs typeface="+mn-cs"/>
            </a:rPr>
            <a:t>自立支援給付費等の社会保障関係費の増高により、前年度と比較して増額となっている。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教育費は類似団体と比較して一人当たり</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コストが低い状況である。前年度と比較し、学校整備事業</a:t>
          </a:r>
          <a:r>
            <a:rPr kumimoji="1" lang="ja-JP" altLang="en-US" sz="1050">
              <a:solidFill>
                <a:sysClr val="windowText" lastClr="000000"/>
              </a:solidFill>
              <a:effectLst/>
              <a:latin typeface="+mn-lt"/>
              <a:ea typeface="+mn-ea"/>
              <a:cs typeface="+mn-cs"/>
            </a:rPr>
            <a:t>による普通建設事業費の増嵩により、</a:t>
          </a:r>
          <a:r>
            <a:rPr kumimoji="1" lang="ja-JP" altLang="ja-JP" sz="1050">
              <a:solidFill>
                <a:sysClr val="windowText" lastClr="000000"/>
              </a:solidFill>
              <a:effectLst/>
              <a:latin typeface="+mn-lt"/>
              <a:ea typeface="+mn-ea"/>
              <a:cs typeface="+mn-cs"/>
            </a:rPr>
            <a:t>前年度と比較して</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額となっている。</a:t>
          </a:r>
          <a:endParaRPr lang="ja-JP" altLang="ja-JP" sz="1050">
            <a:solidFill>
              <a:sysClr val="windowText" lastClr="000000"/>
            </a:solidFill>
            <a:effectLst/>
          </a:endParaRPr>
        </a:p>
        <a:p>
          <a:r>
            <a:rPr kumimoji="1" lang="ja-JP" altLang="en-US" sz="1050">
              <a:solidFill>
                <a:sysClr val="windowText" lastClr="000000"/>
              </a:solidFill>
              <a:effectLst/>
              <a:latin typeface="+mn-lt"/>
              <a:ea typeface="+mn-ea"/>
              <a:cs typeface="+mn-cs"/>
            </a:rPr>
            <a:t>衛生費及び災害復旧費は類似団体と比較して一人当たりのコストが高い状況となった。令和６年１月１日に発生した</a:t>
          </a:r>
          <a:r>
            <a:rPr kumimoji="1" lang="ja-JP" altLang="ja-JP" sz="1100">
              <a:solidFill>
                <a:schemeClr val="dk1"/>
              </a:solidFill>
              <a:effectLst/>
              <a:latin typeface="+mn-lt"/>
              <a:ea typeface="+mn-ea"/>
              <a:cs typeface="+mn-cs"/>
            </a:rPr>
            <a:t>能登半島地震の影響により、</a:t>
          </a:r>
          <a:r>
            <a:rPr kumimoji="1" lang="ja-JP" altLang="en-US" sz="1100">
              <a:solidFill>
                <a:schemeClr val="dk1"/>
              </a:solidFill>
              <a:effectLst/>
              <a:latin typeface="+mn-lt"/>
              <a:ea typeface="+mn-ea"/>
              <a:cs typeface="+mn-cs"/>
            </a:rPr>
            <a:t>公費解体費や災害復旧にかかる工事費が増額となっている。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公債費は類似団体と比較して一人当たり</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コストが高い状況が続いているが、起債借入は合併特例事業債、緊急防災・減災事業債といった交付税措置率の高いものを多く活用しており、実質的な財政負担は少ない。また、令和</a:t>
          </a:r>
          <a:r>
            <a:rPr kumimoji="1" lang="en-US" altLang="ja-JP" sz="1050">
              <a:solidFill>
                <a:sysClr val="windowText" lastClr="000000"/>
              </a:solidFill>
              <a:effectLst/>
              <a:latin typeface="+mn-lt"/>
              <a:ea typeface="+mn-ea"/>
              <a:cs typeface="+mn-cs"/>
            </a:rPr>
            <a:t>4</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には</a:t>
          </a:r>
          <a:r>
            <a:rPr kumimoji="1" lang="ja-JP" altLang="ja-JP" sz="1050">
              <a:solidFill>
                <a:sysClr val="windowText" lastClr="000000"/>
              </a:solidFill>
              <a:effectLst/>
              <a:latin typeface="+mn-lt"/>
              <a:ea typeface="+mn-ea"/>
              <a:cs typeface="+mn-cs"/>
            </a:rPr>
            <a:t>繰上償還を実施しており、金額が高くなっている。</a:t>
          </a:r>
          <a:endParaRPr kumimoji="1" lang="en-US" altLang="ja-JP" sz="105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市税等の歳入の上振れや、経常的な歳出削減の結果等により、実質収支は継続的に黒字を確保しており、標準財政規模比</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6</a:t>
          </a:r>
          <a:r>
            <a:rPr kumimoji="1" lang="ja-JP" altLang="ja-JP" sz="1300">
              <a:solidFill>
                <a:sysClr val="windowText" lastClr="000000"/>
              </a:solidFill>
              <a:effectLst/>
              <a:latin typeface="+mn-lt"/>
              <a:ea typeface="+mn-ea"/>
              <a:cs typeface="+mn-cs"/>
            </a:rPr>
            <a:t>％台で推移している。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財政調整基金残高については、令和</a:t>
          </a:r>
          <a:r>
            <a:rPr kumimoji="1" lang="en-US" altLang="ja-JP" sz="1300">
              <a:solidFill>
                <a:sysClr val="windowText" lastClr="000000"/>
              </a:solidFill>
              <a:effectLst/>
              <a:latin typeface="+mn-lt"/>
              <a:ea typeface="+mn-ea"/>
              <a:cs typeface="+mn-cs"/>
            </a:rPr>
            <a:t>6</a:t>
          </a:r>
          <a:r>
            <a:rPr kumimoji="1" lang="ja-JP" altLang="ja-JP" sz="1300">
              <a:solidFill>
                <a:sysClr val="windowText" lastClr="000000"/>
              </a:solidFill>
              <a:effectLst/>
              <a:latin typeface="+mn-lt"/>
              <a:ea typeface="+mn-ea"/>
              <a:cs typeface="+mn-cs"/>
            </a:rPr>
            <a:t>年度は取崩しをせずに</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百万円の積立てを行い、標準財政規模比約</a:t>
          </a:r>
          <a:r>
            <a:rPr kumimoji="1" lang="en-US" altLang="ja-JP" sz="1300">
              <a:solidFill>
                <a:sysClr val="windowText" lastClr="000000"/>
              </a:solidFill>
              <a:effectLst/>
              <a:latin typeface="+mn-lt"/>
              <a:ea typeface="+mn-ea"/>
              <a:cs typeface="+mn-cs"/>
            </a:rPr>
            <a:t>18</a:t>
          </a:r>
          <a:r>
            <a:rPr kumimoji="1" lang="ja-JP" altLang="ja-JP" sz="1300">
              <a:solidFill>
                <a:sysClr val="windowText" lastClr="000000"/>
              </a:solidFill>
              <a:effectLst/>
              <a:latin typeface="+mn-lt"/>
              <a:ea typeface="+mn-ea"/>
              <a:cs typeface="+mn-cs"/>
            </a:rPr>
            <a:t>％と前年度同水準となっている。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今後も財政規律を堅持した健全な財政運営に努める。</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病院事業会計で資金不足額が発生した年度があるものの、令和</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年度決算に解消した後、その他公営企業会計（水道・下水道事業）でも資金不足額が無いことや、一般会計及び特別会計において全て実質収支は黒字であることから、連結実質赤字比率は算定されず、健全性が保たれ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今後も各会計の独立採算制の原則に立ちながら、会計全体を通じてバランスのとれた財政運営に努める。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65"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049999999999997" customHeight="1">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45" thickBot="1">
      <c r="B2" s="170" t="s">
        <v>77</v>
      </c>
      <c r="C2" s="170"/>
      <c r="D2" s="171"/>
    </row>
    <row r="3" spans="1:119" ht="18.8" customHeight="1" thickBot="1">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8" customHeight="1">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47464028</v>
      </c>
      <c r="BO4" s="450"/>
      <c r="BP4" s="450"/>
      <c r="BQ4" s="450"/>
      <c r="BR4" s="450"/>
      <c r="BS4" s="450"/>
      <c r="BT4" s="450"/>
      <c r="BU4" s="451"/>
      <c r="BV4" s="449">
        <v>43785209</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3.5</v>
      </c>
      <c r="CU4" s="590"/>
      <c r="CV4" s="590"/>
      <c r="CW4" s="590"/>
      <c r="CX4" s="590"/>
      <c r="CY4" s="590"/>
      <c r="CZ4" s="590"/>
      <c r="DA4" s="591"/>
      <c r="DB4" s="589">
        <v>6.6</v>
      </c>
      <c r="DC4" s="590"/>
      <c r="DD4" s="590"/>
      <c r="DE4" s="590"/>
      <c r="DF4" s="590"/>
      <c r="DG4" s="590"/>
      <c r="DH4" s="590"/>
      <c r="DI4" s="591"/>
    </row>
    <row r="5" spans="1:119" ht="18.8" customHeight="1">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45923293</v>
      </c>
      <c r="BO5" s="421"/>
      <c r="BP5" s="421"/>
      <c r="BQ5" s="421"/>
      <c r="BR5" s="421"/>
      <c r="BS5" s="421"/>
      <c r="BT5" s="421"/>
      <c r="BU5" s="422"/>
      <c r="BV5" s="420">
        <v>41427820</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89.9</v>
      </c>
      <c r="CU5" s="418"/>
      <c r="CV5" s="418"/>
      <c r="CW5" s="418"/>
      <c r="CX5" s="418"/>
      <c r="CY5" s="418"/>
      <c r="CZ5" s="418"/>
      <c r="DA5" s="419"/>
      <c r="DB5" s="417">
        <v>89</v>
      </c>
      <c r="DC5" s="418"/>
      <c r="DD5" s="418"/>
      <c r="DE5" s="418"/>
      <c r="DF5" s="418"/>
      <c r="DG5" s="418"/>
      <c r="DH5" s="418"/>
      <c r="DI5" s="419"/>
    </row>
    <row r="6" spans="1:119" ht="18.8" customHeight="1">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1540735</v>
      </c>
      <c r="BO6" s="421"/>
      <c r="BP6" s="421"/>
      <c r="BQ6" s="421"/>
      <c r="BR6" s="421"/>
      <c r="BS6" s="421"/>
      <c r="BT6" s="421"/>
      <c r="BU6" s="422"/>
      <c r="BV6" s="420">
        <v>2357389</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90.3</v>
      </c>
      <c r="CU6" s="564"/>
      <c r="CV6" s="564"/>
      <c r="CW6" s="564"/>
      <c r="CX6" s="564"/>
      <c r="CY6" s="564"/>
      <c r="CZ6" s="564"/>
      <c r="DA6" s="565"/>
      <c r="DB6" s="563">
        <v>89.5</v>
      </c>
      <c r="DC6" s="564"/>
      <c r="DD6" s="564"/>
      <c r="DE6" s="564"/>
      <c r="DF6" s="564"/>
      <c r="DG6" s="564"/>
      <c r="DH6" s="564"/>
      <c r="DI6" s="565"/>
    </row>
    <row r="7" spans="1:119" ht="18.8" customHeight="1">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605518</v>
      </c>
      <c r="BO7" s="421"/>
      <c r="BP7" s="421"/>
      <c r="BQ7" s="421"/>
      <c r="BR7" s="421"/>
      <c r="BS7" s="421"/>
      <c r="BT7" s="421"/>
      <c r="BU7" s="422"/>
      <c r="BV7" s="420">
        <v>641684</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26684373</v>
      </c>
      <c r="CU7" s="421"/>
      <c r="CV7" s="421"/>
      <c r="CW7" s="421"/>
      <c r="CX7" s="421"/>
      <c r="CY7" s="421"/>
      <c r="CZ7" s="421"/>
      <c r="DA7" s="422"/>
      <c r="DB7" s="420">
        <v>25979871</v>
      </c>
      <c r="DC7" s="421"/>
      <c r="DD7" s="421"/>
      <c r="DE7" s="421"/>
      <c r="DF7" s="421"/>
      <c r="DG7" s="421"/>
      <c r="DH7" s="421"/>
      <c r="DI7" s="422"/>
    </row>
    <row r="8" spans="1:119" ht="18.8" customHeight="1" thickBot="1">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935217</v>
      </c>
      <c r="BO8" s="421"/>
      <c r="BP8" s="421"/>
      <c r="BQ8" s="421"/>
      <c r="BR8" s="421"/>
      <c r="BS8" s="421"/>
      <c r="BT8" s="421"/>
      <c r="BU8" s="422"/>
      <c r="BV8" s="420">
        <v>1715705</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0.64</v>
      </c>
      <c r="CU8" s="524"/>
      <c r="CV8" s="524"/>
      <c r="CW8" s="524"/>
      <c r="CX8" s="524"/>
      <c r="CY8" s="524"/>
      <c r="CZ8" s="524"/>
      <c r="DA8" s="525"/>
      <c r="DB8" s="523">
        <v>0.64</v>
      </c>
      <c r="DC8" s="524"/>
      <c r="DD8" s="524"/>
      <c r="DE8" s="524"/>
      <c r="DF8" s="524"/>
      <c r="DG8" s="524"/>
      <c r="DH8" s="524"/>
      <c r="DI8" s="525"/>
    </row>
    <row r="9" spans="1:119" ht="18.8" customHeight="1" thickBot="1">
      <c r="A9" s="169"/>
      <c r="B9" s="552" t="s">
        <v>106</v>
      </c>
      <c r="C9" s="553"/>
      <c r="D9" s="553"/>
      <c r="E9" s="553"/>
      <c r="F9" s="553"/>
      <c r="G9" s="553"/>
      <c r="H9" s="553"/>
      <c r="I9" s="553"/>
      <c r="J9" s="553"/>
      <c r="K9" s="471"/>
      <c r="L9" s="554" t="s">
        <v>107</v>
      </c>
      <c r="M9" s="555"/>
      <c r="N9" s="555"/>
      <c r="O9" s="555"/>
      <c r="P9" s="555"/>
      <c r="Q9" s="556"/>
      <c r="R9" s="557">
        <v>90742</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110</v>
      </c>
      <c r="AV9" s="479"/>
      <c r="AW9" s="479"/>
      <c r="AX9" s="479"/>
      <c r="AY9" s="434" t="s">
        <v>111</v>
      </c>
      <c r="AZ9" s="435"/>
      <c r="BA9" s="435"/>
      <c r="BB9" s="435"/>
      <c r="BC9" s="435"/>
      <c r="BD9" s="435"/>
      <c r="BE9" s="435"/>
      <c r="BF9" s="435"/>
      <c r="BG9" s="435"/>
      <c r="BH9" s="435"/>
      <c r="BI9" s="435"/>
      <c r="BJ9" s="435"/>
      <c r="BK9" s="435"/>
      <c r="BL9" s="435"/>
      <c r="BM9" s="436"/>
      <c r="BN9" s="420">
        <v>-780488</v>
      </c>
      <c r="BO9" s="421"/>
      <c r="BP9" s="421"/>
      <c r="BQ9" s="421"/>
      <c r="BR9" s="421"/>
      <c r="BS9" s="421"/>
      <c r="BT9" s="421"/>
      <c r="BU9" s="422"/>
      <c r="BV9" s="420">
        <v>179032</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17.600000000000001</v>
      </c>
      <c r="CU9" s="418"/>
      <c r="CV9" s="418"/>
      <c r="CW9" s="418"/>
      <c r="CX9" s="418"/>
      <c r="CY9" s="418"/>
      <c r="CZ9" s="418"/>
      <c r="DA9" s="419"/>
      <c r="DB9" s="417">
        <v>18.5</v>
      </c>
      <c r="DC9" s="418"/>
      <c r="DD9" s="418"/>
      <c r="DE9" s="418"/>
      <c r="DF9" s="418"/>
      <c r="DG9" s="418"/>
      <c r="DH9" s="418"/>
      <c r="DI9" s="419"/>
    </row>
    <row r="10" spans="1:119" ht="18.8" customHeight="1" thickBot="1">
      <c r="A10" s="169"/>
      <c r="B10" s="552"/>
      <c r="C10" s="553"/>
      <c r="D10" s="553"/>
      <c r="E10" s="553"/>
      <c r="F10" s="553"/>
      <c r="G10" s="553"/>
      <c r="H10" s="553"/>
      <c r="I10" s="553"/>
      <c r="J10" s="553"/>
      <c r="K10" s="471"/>
      <c r="L10" s="376" t="s">
        <v>113</v>
      </c>
      <c r="M10" s="377"/>
      <c r="N10" s="377"/>
      <c r="O10" s="377"/>
      <c r="P10" s="377"/>
      <c r="Q10" s="378"/>
      <c r="R10" s="373">
        <v>92308</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21645</v>
      </c>
      <c r="BO10" s="421"/>
      <c r="BP10" s="421"/>
      <c r="BQ10" s="421"/>
      <c r="BR10" s="421"/>
      <c r="BS10" s="421"/>
      <c r="BT10" s="421"/>
      <c r="BU10" s="422"/>
      <c r="BV10" s="420">
        <v>19539</v>
      </c>
      <c r="BW10" s="421"/>
      <c r="BX10" s="421"/>
      <c r="BY10" s="421"/>
      <c r="BZ10" s="421"/>
      <c r="CA10" s="421"/>
      <c r="CB10" s="421"/>
      <c r="CC10" s="42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8" customHeight="1" thickBot="1">
      <c r="A11" s="16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90</v>
      </c>
      <c r="AV11" s="479"/>
      <c r="AW11" s="479"/>
      <c r="AX11" s="479"/>
      <c r="AY11" s="434" t="s">
        <v>120</v>
      </c>
      <c r="AZ11" s="435"/>
      <c r="BA11" s="435"/>
      <c r="BB11" s="435"/>
      <c r="BC11" s="435"/>
      <c r="BD11" s="435"/>
      <c r="BE11" s="435"/>
      <c r="BF11" s="435"/>
      <c r="BG11" s="435"/>
      <c r="BH11" s="435"/>
      <c r="BI11" s="435"/>
      <c r="BJ11" s="435"/>
      <c r="BK11" s="435"/>
      <c r="BL11" s="435"/>
      <c r="BM11" s="436"/>
      <c r="BN11" s="420">
        <v>1079903</v>
      </c>
      <c r="BO11" s="421"/>
      <c r="BP11" s="421"/>
      <c r="BQ11" s="421"/>
      <c r="BR11" s="421"/>
      <c r="BS11" s="421"/>
      <c r="BT11" s="421"/>
      <c r="BU11" s="422"/>
      <c r="BV11" s="420">
        <v>1031971</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8" customHeight="1">
      <c r="A12" s="169"/>
      <c r="B12" s="526" t="s">
        <v>123</v>
      </c>
      <c r="C12" s="527"/>
      <c r="D12" s="527"/>
      <c r="E12" s="527"/>
      <c r="F12" s="527"/>
      <c r="G12" s="527"/>
      <c r="H12" s="527"/>
      <c r="I12" s="527"/>
      <c r="J12" s="527"/>
      <c r="K12" s="528"/>
      <c r="L12" s="535" t="s">
        <v>124</v>
      </c>
      <c r="M12" s="536"/>
      <c r="N12" s="536"/>
      <c r="O12" s="536"/>
      <c r="P12" s="536"/>
      <c r="Q12" s="537"/>
      <c r="R12" s="538">
        <v>90184</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0</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8" customHeight="1">
      <c r="A13" s="169"/>
      <c r="B13" s="529"/>
      <c r="C13" s="530"/>
      <c r="D13" s="530"/>
      <c r="E13" s="530"/>
      <c r="F13" s="530"/>
      <c r="G13" s="530"/>
      <c r="H13" s="530"/>
      <c r="I13" s="530"/>
      <c r="J13" s="530"/>
      <c r="K13" s="531"/>
      <c r="L13" s="178"/>
      <c r="M13" s="504" t="s">
        <v>130</v>
      </c>
      <c r="N13" s="505"/>
      <c r="O13" s="505"/>
      <c r="P13" s="505"/>
      <c r="Q13" s="506"/>
      <c r="R13" s="507">
        <v>86580</v>
      </c>
      <c r="S13" s="508"/>
      <c r="T13" s="508"/>
      <c r="U13" s="508"/>
      <c r="V13" s="509"/>
      <c r="W13" s="510" t="s">
        <v>131</v>
      </c>
      <c r="X13" s="406"/>
      <c r="Y13" s="406"/>
      <c r="Z13" s="406"/>
      <c r="AA13" s="406"/>
      <c r="AB13" s="407"/>
      <c r="AC13" s="373">
        <v>983</v>
      </c>
      <c r="AD13" s="374"/>
      <c r="AE13" s="374"/>
      <c r="AF13" s="374"/>
      <c r="AG13" s="375"/>
      <c r="AH13" s="373">
        <v>1099</v>
      </c>
      <c r="AI13" s="374"/>
      <c r="AJ13" s="374"/>
      <c r="AK13" s="374"/>
      <c r="AL13" s="433"/>
      <c r="AM13" s="477" t="s">
        <v>132</v>
      </c>
      <c r="AN13" s="377"/>
      <c r="AO13" s="377"/>
      <c r="AP13" s="377"/>
      <c r="AQ13" s="377"/>
      <c r="AR13" s="377"/>
      <c r="AS13" s="377"/>
      <c r="AT13" s="378"/>
      <c r="AU13" s="478" t="s">
        <v>110</v>
      </c>
      <c r="AV13" s="479"/>
      <c r="AW13" s="479"/>
      <c r="AX13" s="479"/>
      <c r="AY13" s="434" t="s">
        <v>133</v>
      </c>
      <c r="AZ13" s="435"/>
      <c r="BA13" s="435"/>
      <c r="BB13" s="435"/>
      <c r="BC13" s="435"/>
      <c r="BD13" s="435"/>
      <c r="BE13" s="435"/>
      <c r="BF13" s="435"/>
      <c r="BG13" s="435"/>
      <c r="BH13" s="435"/>
      <c r="BI13" s="435"/>
      <c r="BJ13" s="435"/>
      <c r="BK13" s="435"/>
      <c r="BL13" s="435"/>
      <c r="BM13" s="436"/>
      <c r="BN13" s="420">
        <v>321060</v>
      </c>
      <c r="BO13" s="421"/>
      <c r="BP13" s="421"/>
      <c r="BQ13" s="421"/>
      <c r="BR13" s="421"/>
      <c r="BS13" s="421"/>
      <c r="BT13" s="421"/>
      <c r="BU13" s="422"/>
      <c r="BV13" s="420">
        <v>1230542</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8.5</v>
      </c>
      <c r="CU13" s="418"/>
      <c r="CV13" s="418"/>
      <c r="CW13" s="418"/>
      <c r="CX13" s="418"/>
      <c r="CY13" s="418"/>
      <c r="CZ13" s="418"/>
      <c r="DA13" s="419"/>
      <c r="DB13" s="417">
        <v>9.3000000000000007</v>
      </c>
      <c r="DC13" s="418"/>
      <c r="DD13" s="418"/>
      <c r="DE13" s="418"/>
      <c r="DF13" s="418"/>
      <c r="DG13" s="418"/>
      <c r="DH13" s="418"/>
      <c r="DI13" s="419"/>
    </row>
    <row r="14" spans="1:119" ht="18.8" customHeight="1" thickBot="1">
      <c r="A14" s="169"/>
      <c r="B14" s="529"/>
      <c r="C14" s="530"/>
      <c r="D14" s="530"/>
      <c r="E14" s="530"/>
      <c r="F14" s="530"/>
      <c r="G14" s="530"/>
      <c r="H14" s="530"/>
      <c r="I14" s="530"/>
      <c r="J14" s="530"/>
      <c r="K14" s="531"/>
      <c r="L14" s="494" t="s">
        <v>135</v>
      </c>
      <c r="M14" s="547"/>
      <c r="N14" s="547"/>
      <c r="O14" s="547"/>
      <c r="P14" s="547"/>
      <c r="Q14" s="548"/>
      <c r="R14" s="507">
        <v>90997</v>
      </c>
      <c r="S14" s="508"/>
      <c r="T14" s="508"/>
      <c r="U14" s="508"/>
      <c r="V14" s="509"/>
      <c r="W14" s="511"/>
      <c r="X14" s="409"/>
      <c r="Y14" s="409"/>
      <c r="Z14" s="409"/>
      <c r="AA14" s="409"/>
      <c r="AB14" s="410"/>
      <c r="AC14" s="500">
        <v>2.1</v>
      </c>
      <c r="AD14" s="501"/>
      <c r="AE14" s="501"/>
      <c r="AF14" s="501"/>
      <c r="AG14" s="502"/>
      <c r="AH14" s="500">
        <v>2.4</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58.9</v>
      </c>
      <c r="CU14" s="518"/>
      <c r="CV14" s="518"/>
      <c r="CW14" s="518"/>
      <c r="CX14" s="518"/>
      <c r="CY14" s="518"/>
      <c r="CZ14" s="518"/>
      <c r="DA14" s="519"/>
      <c r="DB14" s="517">
        <v>61.7</v>
      </c>
      <c r="DC14" s="518"/>
      <c r="DD14" s="518"/>
      <c r="DE14" s="518"/>
      <c r="DF14" s="518"/>
      <c r="DG14" s="518"/>
      <c r="DH14" s="518"/>
      <c r="DI14" s="519"/>
    </row>
    <row r="15" spans="1:119" ht="18.8" customHeight="1">
      <c r="A15" s="169"/>
      <c r="B15" s="529"/>
      <c r="C15" s="530"/>
      <c r="D15" s="530"/>
      <c r="E15" s="530"/>
      <c r="F15" s="530"/>
      <c r="G15" s="530"/>
      <c r="H15" s="530"/>
      <c r="I15" s="530"/>
      <c r="J15" s="530"/>
      <c r="K15" s="531"/>
      <c r="L15" s="178"/>
      <c r="M15" s="504" t="s">
        <v>130</v>
      </c>
      <c r="N15" s="505"/>
      <c r="O15" s="505"/>
      <c r="P15" s="505"/>
      <c r="Q15" s="506"/>
      <c r="R15" s="507">
        <v>87604</v>
      </c>
      <c r="S15" s="508"/>
      <c r="T15" s="508"/>
      <c r="U15" s="508"/>
      <c r="V15" s="509"/>
      <c r="W15" s="510" t="s">
        <v>137</v>
      </c>
      <c r="X15" s="406"/>
      <c r="Y15" s="406"/>
      <c r="Z15" s="406"/>
      <c r="AA15" s="406"/>
      <c r="AB15" s="407"/>
      <c r="AC15" s="373">
        <v>14094</v>
      </c>
      <c r="AD15" s="374"/>
      <c r="AE15" s="374"/>
      <c r="AF15" s="374"/>
      <c r="AG15" s="375"/>
      <c r="AH15" s="373">
        <v>14449</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14108354</v>
      </c>
      <c r="BO15" s="450"/>
      <c r="BP15" s="450"/>
      <c r="BQ15" s="450"/>
      <c r="BR15" s="450"/>
      <c r="BS15" s="450"/>
      <c r="BT15" s="450"/>
      <c r="BU15" s="451"/>
      <c r="BV15" s="449">
        <v>14060371</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8" customHeight="1">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30.8</v>
      </c>
      <c r="AD16" s="501"/>
      <c r="AE16" s="501"/>
      <c r="AF16" s="501"/>
      <c r="AG16" s="502"/>
      <c r="AH16" s="500">
        <v>31.4</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22762686</v>
      </c>
      <c r="BO16" s="421"/>
      <c r="BP16" s="421"/>
      <c r="BQ16" s="421"/>
      <c r="BR16" s="421"/>
      <c r="BS16" s="421"/>
      <c r="BT16" s="421"/>
      <c r="BU16" s="422"/>
      <c r="BV16" s="420">
        <v>22025923</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8" customHeight="1" thickBot="1">
      <c r="A17" s="169"/>
      <c r="B17" s="532"/>
      <c r="C17" s="533"/>
      <c r="D17" s="533"/>
      <c r="E17" s="533"/>
      <c r="F17" s="533"/>
      <c r="G17" s="533"/>
      <c r="H17" s="533"/>
      <c r="I17" s="533"/>
      <c r="J17" s="533"/>
      <c r="K17" s="534"/>
      <c r="L17" s="183"/>
      <c r="M17" s="513" t="s">
        <v>143</v>
      </c>
      <c r="N17" s="514"/>
      <c r="O17" s="514"/>
      <c r="P17" s="514"/>
      <c r="Q17" s="515"/>
      <c r="R17" s="497" t="s">
        <v>144</v>
      </c>
      <c r="S17" s="498"/>
      <c r="T17" s="498"/>
      <c r="U17" s="498"/>
      <c r="V17" s="499"/>
      <c r="W17" s="510" t="s">
        <v>145</v>
      </c>
      <c r="X17" s="406"/>
      <c r="Y17" s="406"/>
      <c r="Z17" s="406"/>
      <c r="AA17" s="406"/>
      <c r="AB17" s="407"/>
      <c r="AC17" s="373">
        <v>30670</v>
      </c>
      <c r="AD17" s="374"/>
      <c r="AE17" s="374"/>
      <c r="AF17" s="374"/>
      <c r="AG17" s="375"/>
      <c r="AH17" s="373">
        <v>30472</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17901790</v>
      </c>
      <c r="BO17" s="421"/>
      <c r="BP17" s="421"/>
      <c r="BQ17" s="421"/>
      <c r="BR17" s="421"/>
      <c r="BS17" s="421"/>
      <c r="BT17" s="421"/>
      <c r="BU17" s="422"/>
      <c r="BV17" s="420">
        <v>17822637</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8" customHeight="1" thickBot="1">
      <c r="A18" s="169"/>
      <c r="B18" s="470" t="s">
        <v>147</v>
      </c>
      <c r="C18" s="471"/>
      <c r="D18" s="471"/>
      <c r="E18" s="472"/>
      <c r="F18" s="472"/>
      <c r="G18" s="472"/>
      <c r="H18" s="472"/>
      <c r="I18" s="472"/>
      <c r="J18" s="472"/>
      <c r="K18" s="472"/>
      <c r="L18" s="473">
        <v>109.44</v>
      </c>
      <c r="M18" s="473"/>
      <c r="N18" s="473"/>
      <c r="O18" s="473"/>
      <c r="P18" s="473"/>
      <c r="Q18" s="473"/>
      <c r="R18" s="474"/>
      <c r="S18" s="474"/>
      <c r="T18" s="474"/>
      <c r="U18" s="474"/>
      <c r="V18" s="475"/>
      <c r="W18" s="491"/>
      <c r="X18" s="492"/>
      <c r="Y18" s="492"/>
      <c r="Z18" s="492"/>
      <c r="AA18" s="492"/>
      <c r="AB18" s="516"/>
      <c r="AC18" s="390">
        <v>67</v>
      </c>
      <c r="AD18" s="391"/>
      <c r="AE18" s="391"/>
      <c r="AF18" s="391"/>
      <c r="AG18" s="476"/>
      <c r="AH18" s="390">
        <v>66.2</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25039434</v>
      </c>
      <c r="BO18" s="421"/>
      <c r="BP18" s="421"/>
      <c r="BQ18" s="421"/>
      <c r="BR18" s="421"/>
      <c r="BS18" s="421"/>
      <c r="BT18" s="421"/>
      <c r="BU18" s="422"/>
      <c r="BV18" s="420">
        <v>23952813</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8" customHeight="1" thickBot="1">
      <c r="A19" s="169"/>
      <c r="B19" s="470" t="s">
        <v>149</v>
      </c>
      <c r="C19" s="471"/>
      <c r="D19" s="471"/>
      <c r="E19" s="472"/>
      <c r="F19" s="472"/>
      <c r="G19" s="472"/>
      <c r="H19" s="472"/>
      <c r="I19" s="472"/>
      <c r="J19" s="472"/>
      <c r="K19" s="472"/>
      <c r="L19" s="480">
        <v>829</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33877122</v>
      </c>
      <c r="BO19" s="421"/>
      <c r="BP19" s="421"/>
      <c r="BQ19" s="421"/>
      <c r="BR19" s="421"/>
      <c r="BS19" s="421"/>
      <c r="BT19" s="421"/>
      <c r="BU19" s="422"/>
      <c r="BV19" s="420">
        <v>32204488</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8" customHeight="1" thickBot="1">
      <c r="A20" s="169"/>
      <c r="B20" s="470" t="s">
        <v>151</v>
      </c>
      <c r="C20" s="471"/>
      <c r="D20" s="471"/>
      <c r="E20" s="472"/>
      <c r="F20" s="472"/>
      <c r="G20" s="472"/>
      <c r="H20" s="472"/>
      <c r="I20" s="472"/>
      <c r="J20" s="472"/>
      <c r="K20" s="472"/>
      <c r="L20" s="480">
        <v>33812</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8" customHeight="1" thickBot="1">
      <c r="A21" s="16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8" customHeight="1">
      <c r="A22" s="16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51615144</v>
      </c>
      <c r="BO22" s="450"/>
      <c r="BP22" s="450"/>
      <c r="BQ22" s="450"/>
      <c r="BR22" s="450"/>
      <c r="BS22" s="450"/>
      <c r="BT22" s="450"/>
      <c r="BU22" s="451"/>
      <c r="BV22" s="449">
        <v>54357620</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8" customHeight="1">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26409090</v>
      </c>
      <c r="BO23" s="421"/>
      <c r="BP23" s="421"/>
      <c r="BQ23" s="421"/>
      <c r="BR23" s="421"/>
      <c r="BS23" s="421"/>
      <c r="BT23" s="421"/>
      <c r="BU23" s="422"/>
      <c r="BV23" s="420">
        <v>29230650</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8" customHeight="1" thickBot="1">
      <c r="A24" s="169"/>
      <c r="B24" s="399"/>
      <c r="C24" s="400"/>
      <c r="D24" s="401"/>
      <c r="E24" s="376" t="s">
        <v>161</v>
      </c>
      <c r="F24" s="377"/>
      <c r="G24" s="377"/>
      <c r="H24" s="377"/>
      <c r="I24" s="377"/>
      <c r="J24" s="377"/>
      <c r="K24" s="378"/>
      <c r="L24" s="373">
        <v>1</v>
      </c>
      <c r="M24" s="374"/>
      <c r="N24" s="374"/>
      <c r="O24" s="374"/>
      <c r="P24" s="375"/>
      <c r="Q24" s="373">
        <v>9260</v>
      </c>
      <c r="R24" s="374"/>
      <c r="S24" s="374"/>
      <c r="T24" s="374"/>
      <c r="U24" s="374"/>
      <c r="V24" s="375"/>
      <c r="W24" s="463"/>
      <c r="X24" s="400"/>
      <c r="Y24" s="401"/>
      <c r="Z24" s="376" t="s">
        <v>162</v>
      </c>
      <c r="AA24" s="377"/>
      <c r="AB24" s="377"/>
      <c r="AC24" s="377"/>
      <c r="AD24" s="377"/>
      <c r="AE24" s="377"/>
      <c r="AF24" s="377"/>
      <c r="AG24" s="378"/>
      <c r="AH24" s="373">
        <v>646</v>
      </c>
      <c r="AI24" s="374"/>
      <c r="AJ24" s="374"/>
      <c r="AK24" s="374"/>
      <c r="AL24" s="375"/>
      <c r="AM24" s="373">
        <v>2034900</v>
      </c>
      <c r="AN24" s="374"/>
      <c r="AO24" s="374"/>
      <c r="AP24" s="374"/>
      <c r="AQ24" s="374"/>
      <c r="AR24" s="375"/>
      <c r="AS24" s="373">
        <v>3150</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37491424</v>
      </c>
      <c r="BO24" s="421"/>
      <c r="BP24" s="421"/>
      <c r="BQ24" s="421"/>
      <c r="BR24" s="421"/>
      <c r="BS24" s="421"/>
      <c r="BT24" s="421"/>
      <c r="BU24" s="422"/>
      <c r="BV24" s="420">
        <v>39053839</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8" customHeight="1">
      <c r="A25" s="169"/>
      <c r="B25" s="399"/>
      <c r="C25" s="400"/>
      <c r="D25" s="401"/>
      <c r="E25" s="376" t="s">
        <v>164</v>
      </c>
      <c r="F25" s="377"/>
      <c r="G25" s="377"/>
      <c r="H25" s="377"/>
      <c r="I25" s="377"/>
      <c r="J25" s="377"/>
      <c r="K25" s="378"/>
      <c r="L25" s="373">
        <v>1</v>
      </c>
      <c r="M25" s="374"/>
      <c r="N25" s="374"/>
      <c r="O25" s="374"/>
      <c r="P25" s="375"/>
      <c r="Q25" s="373">
        <v>7540</v>
      </c>
      <c r="R25" s="374"/>
      <c r="S25" s="374"/>
      <c r="T25" s="374"/>
      <c r="U25" s="374"/>
      <c r="V25" s="375"/>
      <c r="W25" s="463"/>
      <c r="X25" s="400"/>
      <c r="Y25" s="401"/>
      <c r="Z25" s="376" t="s">
        <v>165</v>
      </c>
      <c r="AA25" s="377"/>
      <c r="AB25" s="377"/>
      <c r="AC25" s="377"/>
      <c r="AD25" s="377"/>
      <c r="AE25" s="377"/>
      <c r="AF25" s="377"/>
      <c r="AG25" s="378"/>
      <c r="AH25" s="373">
        <v>114</v>
      </c>
      <c r="AI25" s="374"/>
      <c r="AJ25" s="374"/>
      <c r="AK25" s="374"/>
      <c r="AL25" s="375"/>
      <c r="AM25" s="373">
        <v>358416</v>
      </c>
      <c r="AN25" s="374"/>
      <c r="AO25" s="374"/>
      <c r="AP25" s="374"/>
      <c r="AQ25" s="374"/>
      <c r="AR25" s="375"/>
      <c r="AS25" s="373">
        <v>3144</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12002301</v>
      </c>
      <c r="BO25" s="450"/>
      <c r="BP25" s="450"/>
      <c r="BQ25" s="450"/>
      <c r="BR25" s="450"/>
      <c r="BS25" s="450"/>
      <c r="BT25" s="450"/>
      <c r="BU25" s="451"/>
      <c r="BV25" s="449">
        <v>11695031</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8" customHeight="1">
      <c r="A26" s="169"/>
      <c r="B26" s="399"/>
      <c r="C26" s="400"/>
      <c r="D26" s="401"/>
      <c r="E26" s="376" t="s">
        <v>167</v>
      </c>
      <c r="F26" s="377"/>
      <c r="G26" s="377"/>
      <c r="H26" s="377"/>
      <c r="I26" s="377"/>
      <c r="J26" s="377"/>
      <c r="K26" s="378"/>
      <c r="L26" s="373">
        <v>1</v>
      </c>
      <c r="M26" s="374"/>
      <c r="N26" s="374"/>
      <c r="O26" s="374"/>
      <c r="P26" s="375"/>
      <c r="Q26" s="373">
        <v>6700</v>
      </c>
      <c r="R26" s="374"/>
      <c r="S26" s="374"/>
      <c r="T26" s="374"/>
      <c r="U26" s="374"/>
      <c r="V26" s="375"/>
      <c r="W26" s="463"/>
      <c r="X26" s="400"/>
      <c r="Y26" s="401"/>
      <c r="Z26" s="376" t="s">
        <v>168</v>
      </c>
      <c r="AA26" s="431"/>
      <c r="AB26" s="431"/>
      <c r="AC26" s="431"/>
      <c r="AD26" s="431"/>
      <c r="AE26" s="431"/>
      <c r="AF26" s="431"/>
      <c r="AG26" s="432"/>
      <c r="AH26" s="373">
        <v>22</v>
      </c>
      <c r="AI26" s="374"/>
      <c r="AJ26" s="374"/>
      <c r="AK26" s="374"/>
      <c r="AL26" s="375"/>
      <c r="AM26" s="373">
        <v>64658</v>
      </c>
      <c r="AN26" s="374"/>
      <c r="AO26" s="374"/>
      <c r="AP26" s="374"/>
      <c r="AQ26" s="374"/>
      <c r="AR26" s="375"/>
      <c r="AS26" s="373">
        <v>2939</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8" customHeight="1" thickBot="1">
      <c r="A27" s="169"/>
      <c r="B27" s="399"/>
      <c r="C27" s="400"/>
      <c r="D27" s="401"/>
      <c r="E27" s="376" t="s">
        <v>170</v>
      </c>
      <c r="F27" s="377"/>
      <c r="G27" s="377"/>
      <c r="H27" s="377"/>
      <c r="I27" s="377"/>
      <c r="J27" s="377"/>
      <c r="K27" s="378"/>
      <c r="L27" s="373">
        <v>1</v>
      </c>
      <c r="M27" s="374"/>
      <c r="N27" s="374"/>
      <c r="O27" s="374"/>
      <c r="P27" s="375"/>
      <c r="Q27" s="373">
        <v>5150</v>
      </c>
      <c r="R27" s="374"/>
      <c r="S27" s="374"/>
      <c r="T27" s="374"/>
      <c r="U27" s="374"/>
      <c r="V27" s="375"/>
      <c r="W27" s="463"/>
      <c r="X27" s="400"/>
      <c r="Y27" s="401"/>
      <c r="Z27" s="376" t="s">
        <v>171</v>
      </c>
      <c r="AA27" s="377"/>
      <c r="AB27" s="377"/>
      <c r="AC27" s="377"/>
      <c r="AD27" s="377"/>
      <c r="AE27" s="377"/>
      <c r="AF27" s="377"/>
      <c r="AG27" s="378"/>
      <c r="AH27" s="373">
        <v>11</v>
      </c>
      <c r="AI27" s="374"/>
      <c r="AJ27" s="374"/>
      <c r="AK27" s="374"/>
      <c r="AL27" s="375"/>
      <c r="AM27" s="373">
        <v>36360</v>
      </c>
      <c r="AN27" s="374"/>
      <c r="AO27" s="374"/>
      <c r="AP27" s="374"/>
      <c r="AQ27" s="374"/>
      <c r="AR27" s="375"/>
      <c r="AS27" s="373">
        <v>3305</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t="s">
        <v>122</v>
      </c>
      <c r="BO27" s="455"/>
      <c r="BP27" s="455"/>
      <c r="BQ27" s="455"/>
      <c r="BR27" s="455"/>
      <c r="BS27" s="455"/>
      <c r="BT27" s="455"/>
      <c r="BU27" s="456"/>
      <c r="BV27" s="454" t="s">
        <v>122</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8" customHeight="1">
      <c r="A28" s="169"/>
      <c r="B28" s="399"/>
      <c r="C28" s="400"/>
      <c r="D28" s="401"/>
      <c r="E28" s="376" t="s">
        <v>173</v>
      </c>
      <c r="F28" s="377"/>
      <c r="G28" s="377"/>
      <c r="H28" s="377"/>
      <c r="I28" s="377"/>
      <c r="J28" s="377"/>
      <c r="K28" s="378"/>
      <c r="L28" s="373">
        <v>1</v>
      </c>
      <c r="M28" s="374"/>
      <c r="N28" s="374"/>
      <c r="O28" s="374"/>
      <c r="P28" s="375"/>
      <c r="Q28" s="373">
        <v>4560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4625145</v>
      </c>
      <c r="BO28" s="450"/>
      <c r="BP28" s="450"/>
      <c r="BQ28" s="450"/>
      <c r="BR28" s="450"/>
      <c r="BS28" s="450"/>
      <c r="BT28" s="450"/>
      <c r="BU28" s="451"/>
      <c r="BV28" s="449">
        <v>4603500</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8" customHeight="1">
      <c r="A29" s="169"/>
      <c r="B29" s="399"/>
      <c r="C29" s="400"/>
      <c r="D29" s="401"/>
      <c r="E29" s="376" t="s">
        <v>176</v>
      </c>
      <c r="F29" s="377"/>
      <c r="G29" s="377"/>
      <c r="H29" s="377"/>
      <c r="I29" s="377"/>
      <c r="J29" s="377"/>
      <c r="K29" s="378"/>
      <c r="L29" s="373">
        <v>20</v>
      </c>
      <c r="M29" s="374"/>
      <c r="N29" s="374"/>
      <c r="O29" s="374"/>
      <c r="P29" s="375"/>
      <c r="Q29" s="373">
        <v>4270</v>
      </c>
      <c r="R29" s="374"/>
      <c r="S29" s="374"/>
      <c r="T29" s="374"/>
      <c r="U29" s="374"/>
      <c r="V29" s="375"/>
      <c r="W29" s="464"/>
      <c r="X29" s="465"/>
      <c r="Y29" s="466"/>
      <c r="Z29" s="376" t="s">
        <v>177</v>
      </c>
      <c r="AA29" s="377"/>
      <c r="AB29" s="377"/>
      <c r="AC29" s="377"/>
      <c r="AD29" s="377"/>
      <c r="AE29" s="377"/>
      <c r="AF29" s="377"/>
      <c r="AG29" s="378"/>
      <c r="AH29" s="373">
        <v>657</v>
      </c>
      <c r="AI29" s="374"/>
      <c r="AJ29" s="374"/>
      <c r="AK29" s="374"/>
      <c r="AL29" s="375"/>
      <c r="AM29" s="373">
        <v>2071260</v>
      </c>
      <c r="AN29" s="374"/>
      <c r="AO29" s="374"/>
      <c r="AP29" s="374"/>
      <c r="AQ29" s="374"/>
      <c r="AR29" s="375"/>
      <c r="AS29" s="373">
        <v>3153</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1929178</v>
      </c>
      <c r="BO29" s="421"/>
      <c r="BP29" s="421"/>
      <c r="BQ29" s="421"/>
      <c r="BR29" s="421"/>
      <c r="BS29" s="421"/>
      <c r="BT29" s="421"/>
      <c r="BU29" s="422"/>
      <c r="BV29" s="420">
        <v>1764681</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8" customHeight="1" thickBot="1">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96.2</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5173259</v>
      </c>
      <c r="BO30" s="455"/>
      <c r="BP30" s="455"/>
      <c r="BQ30" s="455"/>
      <c r="BR30" s="455"/>
      <c r="BS30" s="455"/>
      <c r="BT30" s="455"/>
      <c r="BU30" s="456"/>
      <c r="BV30" s="454">
        <v>5264801</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92"/>
    </row>
    <row r="33" spans="1:113" ht="13.5" customHeight="1">
      <c r="A33" s="169"/>
      <c r="B33" s="193"/>
      <c r="C33" s="372" t="s">
        <v>186</v>
      </c>
      <c r="D33" s="372"/>
      <c r="E33" s="371" t="s">
        <v>187</v>
      </c>
      <c r="F33" s="371"/>
      <c r="G33" s="371"/>
      <c r="H33" s="371"/>
      <c r="I33" s="371"/>
      <c r="J33" s="371"/>
      <c r="K33" s="371"/>
      <c r="L33" s="371"/>
      <c r="M33" s="371"/>
      <c r="N33" s="371"/>
      <c r="O33" s="371"/>
      <c r="P33" s="371"/>
      <c r="Q33" s="371"/>
      <c r="R33" s="371"/>
      <c r="S33" s="371"/>
      <c r="T33" s="194"/>
      <c r="U33" s="372" t="s">
        <v>186</v>
      </c>
      <c r="V33" s="372"/>
      <c r="W33" s="371" t="s">
        <v>187</v>
      </c>
      <c r="X33" s="371"/>
      <c r="Y33" s="371"/>
      <c r="Z33" s="371"/>
      <c r="AA33" s="371"/>
      <c r="AB33" s="371"/>
      <c r="AC33" s="371"/>
      <c r="AD33" s="371"/>
      <c r="AE33" s="371"/>
      <c r="AF33" s="371"/>
      <c r="AG33" s="371"/>
      <c r="AH33" s="371"/>
      <c r="AI33" s="371"/>
      <c r="AJ33" s="371"/>
      <c r="AK33" s="371"/>
      <c r="AL33" s="194"/>
      <c r="AM33" s="372" t="s">
        <v>186</v>
      </c>
      <c r="AN33" s="372"/>
      <c r="AO33" s="371" t="s">
        <v>187</v>
      </c>
      <c r="AP33" s="371"/>
      <c r="AQ33" s="371"/>
      <c r="AR33" s="371"/>
      <c r="AS33" s="371"/>
      <c r="AT33" s="371"/>
      <c r="AU33" s="371"/>
      <c r="AV33" s="371"/>
      <c r="AW33" s="371"/>
      <c r="AX33" s="371"/>
      <c r="AY33" s="371"/>
      <c r="AZ33" s="371"/>
      <c r="BA33" s="371"/>
      <c r="BB33" s="371"/>
      <c r="BC33" s="371"/>
      <c r="BD33" s="195"/>
      <c r="BE33" s="371" t="s">
        <v>188</v>
      </c>
      <c r="BF33" s="371"/>
      <c r="BG33" s="371" t="s">
        <v>189</v>
      </c>
      <c r="BH33" s="371"/>
      <c r="BI33" s="371"/>
      <c r="BJ33" s="371"/>
      <c r="BK33" s="371"/>
      <c r="BL33" s="371"/>
      <c r="BM33" s="371"/>
      <c r="BN33" s="371"/>
      <c r="BO33" s="371"/>
      <c r="BP33" s="371"/>
      <c r="BQ33" s="371"/>
      <c r="BR33" s="371"/>
      <c r="BS33" s="371"/>
      <c r="BT33" s="371"/>
      <c r="BU33" s="371"/>
      <c r="BV33" s="195"/>
      <c r="BW33" s="372" t="s">
        <v>188</v>
      </c>
      <c r="BX33" s="372"/>
      <c r="BY33" s="371" t="s">
        <v>190</v>
      </c>
      <c r="BZ33" s="371"/>
      <c r="CA33" s="371"/>
      <c r="CB33" s="371"/>
      <c r="CC33" s="371"/>
      <c r="CD33" s="371"/>
      <c r="CE33" s="371"/>
      <c r="CF33" s="371"/>
      <c r="CG33" s="371"/>
      <c r="CH33" s="371"/>
      <c r="CI33" s="371"/>
      <c r="CJ33" s="371"/>
      <c r="CK33" s="371"/>
      <c r="CL33" s="371"/>
      <c r="CM33" s="371"/>
      <c r="CN33" s="194"/>
      <c r="CO33" s="372" t="s">
        <v>186</v>
      </c>
      <c r="CP33" s="372"/>
      <c r="CQ33" s="371" t="s">
        <v>191</v>
      </c>
      <c r="CR33" s="371"/>
      <c r="CS33" s="371"/>
      <c r="CT33" s="371"/>
      <c r="CU33" s="371"/>
      <c r="CV33" s="371"/>
      <c r="CW33" s="371"/>
      <c r="CX33" s="371"/>
      <c r="CY33" s="371"/>
      <c r="CZ33" s="371"/>
      <c r="DA33" s="371"/>
      <c r="DB33" s="371"/>
      <c r="DC33" s="371"/>
      <c r="DD33" s="371"/>
      <c r="DE33" s="371"/>
      <c r="DF33" s="194"/>
      <c r="DG33" s="370" t="s">
        <v>192</v>
      </c>
      <c r="DH33" s="370"/>
      <c r="DI33" s="196"/>
    </row>
    <row r="34" spans="1:113" ht="32.25" customHeight="1">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2</v>
      </c>
      <c r="V34" s="368"/>
      <c r="W34" s="369" t="str">
        <f>IF('各会計、関係団体の財政状況及び健全化判断比率'!B28="","",'各会計、関係団体の財政状況及び健全化判断比率'!B28)</f>
        <v>国民健康保険事業</v>
      </c>
      <c r="X34" s="369"/>
      <c r="Y34" s="369"/>
      <c r="Z34" s="369"/>
      <c r="AA34" s="369"/>
      <c r="AB34" s="369"/>
      <c r="AC34" s="369"/>
      <c r="AD34" s="369"/>
      <c r="AE34" s="369"/>
      <c r="AF34" s="369"/>
      <c r="AG34" s="369"/>
      <c r="AH34" s="369"/>
      <c r="AI34" s="369"/>
      <c r="AJ34" s="369"/>
      <c r="AK34" s="369"/>
      <c r="AL34" s="169"/>
      <c r="AM34" s="368">
        <f>IF(AO34="","",MAX(C34:D43,U34:V43)+1)</f>
        <v>5</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9"/>
      <c r="BE34" s="368" t="str">
        <f>IF(BG34="","",MAX(C34:D43,U34:V43,AM34:AN43)+1)</f>
        <v/>
      </c>
      <c r="BF34" s="368"/>
      <c r="BG34" s="369"/>
      <c r="BH34" s="369"/>
      <c r="BI34" s="369"/>
      <c r="BJ34" s="369"/>
      <c r="BK34" s="369"/>
      <c r="BL34" s="369"/>
      <c r="BM34" s="369"/>
      <c r="BN34" s="369"/>
      <c r="BO34" s="369"/>
      <c r="BP34" s="369"/>
      <c r="BQ34" s="369"/>
      <c r="BR34" s="369"/>
      <c r="BS34" s="369"/>
      <c r="BT34" s="369"/>
      <c r="BU34" s="369"/>
      <c r="BV34" s="169"/>
      <c r="BW34" s="368">
        <f>IF(BY34="","",MAX(C34:D43,U34:V43,AM34:AN43,BE34:BF43)+1)</f>
        <v>8</v>
      </c>
      <c r="BX34" s="368"/>
      <c r="BY34" s="369" t="str">
        <f>IF('各会計、関係団体の財政状況及び健全化判断比率'!B68="","",'各会計、関係団体の財政状況及び健全化判断比率'!B68)</f>
        <v>富山県市町村管理組合（一般会計）</v>
      </c>
      <c r="BZ34" s="369"/>
      <c r="CA34" s="369"/>
      <c r="CB34" s="369"/>
      <c r="CC34" s="369"/>
      <c r="CD34" s="369"/>
      <c r="CE34" s="369"/>
      <c r="CF34" s="369"/>
      <c r="CG34" s="369"/>
      <c r="CH34" s="369"/>
      <c r="CI34" s="369"/>
      <c r="CJ34" s="369"/>
      <c r="CK34" s="369"/>
      <c r="CL34" s="369"/>
      <c r="CM34" s="369"/>
      <c r="CN34" s="169"/>
      <c r="CO34" s="368">
        <f>IF(CQ34="","",MAX(C34:D43,U34:V43,AM34:AN43,BE34:BF43,BW34:BX43)+1)</f>
        <v>13</v>
      </c>
      <c r="CP34" s="368"/>
      <c r="CQ34" s="369" t="str">
        <f>IF('各会計、関係団体の財政状況及び健全化判断比率'!BS7="","",'各会計、関係団体の財政状況及び健全化判断比率'!BS7)</f>
        <v>（公財）射水市スポーツ協会</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c r="A35" s="169"/>
      <c r="B35" s="193"/>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9"/>
      <c r="U35" s="368">
        <f>IF(W35="","",U34+1)</f>
        <v>3</v>
      </c>
      <c r="V35" s="368"/>
      <c r="W35" s="369" t="str">
        <f>IF('各会計、関係団体の財政状況及び健全化判断比率'!B29="","",'各会計、関係団体の財政状況及び健全化判断比率'!B29)</f>
        <v>後期高齢者医療事業</v>
      </c>
      <c r="X35" s="369"/>
      <c r="Y35" s="369"/>
      <c r="Z35" s="369"/>
      <c r="AA35" s="369"/>
      <c r="AB35" s="369"/>
      <c r="AC35" s="369"/>
      <c r="AD35" s="369"/>
      <c r="AE35" s="369"/>
      <c r="AF35" s="369"/>
      <c r="AG35" s="369"/>
      <c r="AH35" s="369"/>
      <c r="AI35" s="369"/>
      <c r="AJ35" s="369"/>
      <c r="AK35" s="369"/>
      <c r="AL35" s="169"/>
      <c r="AM35" s="368">
        <f t="shared" ref="AM35:AM43" si="0">IF(AO35="","",AM34+1)</f>
        <v>6</v>
      </c>
      <c r="AN35" s="368"/>
      <c r="AO35" s="369" t="str">
        <f>IF('各会計、関係団体の財政状況及び健全化判断比率'!B32="","",'各会計、関係団体の財政状況及び健全化判断比率'!B32)</f>
        <v>下水道事業会計</v>
      </c>
      <c r="AP35" s="369"/>
      <c r="AQ35" s="369"/>
      <c r="AR35" s="369"/>
      <c r="AS35" s="369"/>
      <c r="AT35" s="369"/>
      <c r="AU35" s="369"/>
      <c r="AV35" s="369"/>
      <c r="AW35" s="369"/>
      <c r="AX35" s="369"/>
      <c r="AY35" s="369"/>
      <c r="AZ35" s="369"/>
      <c r="BA35" s="369"/>
      <c r="BB35" s="369"/>
      <c r="BC35" s="369"/>
      <c r="BD35" s="16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9"/>
      <c r="BW35" s="368">
        <f t="shared" ref="BW35:BW43" si="2">IF(BY35="","",BW34+1)</f>
        <v>9</v>
      </c>
      <c r="BX35" s="368"/>
      <c r="BY35" s="369" t="str">
        <f>IF('各会計、関係団体の財政状況及び健全化判断比率'!B69="","",'各会計、関係団体の財政状況及び健全化判断比率'!B69)</f>
        <v>富山県市町村総合管理組合（一般会計）</v>
      </c>
      <c r="BZ35" s="369"/>
      <c r="CA35" s="369"/>
      <c r="CB35" s="369"/>
      <c r="CC35" s="369"/>
      <c r="CD35" s="369"/>
      <c r="CE35" s="369"/>
      <c r="CF35" s="369"/>
      <c r="CG35" s="369"/>
      <c r="CH35" s="369"/>
      <c r="CI35" s="369"/>
      <c r="CJ35" s="369"/>
      <c r="CK35" s="369"/>
      <c r="CL35" s="369"/>
      <c r="CM35" s="369"/>
      <c r="CN35" s="169"/>
      <c r="CO35" s="368">
        <f t="shared" ref="CO35:CO43" si="3">IF(CQ35="","",CO34+1)</f>
        <v>14</v>
      </c>
      <c r="CP35" s="368"/>
      <c r="CQ35" s="369" t="str">
        <f>IF('各会計、関係団体の財政状況及び健全化判断比率'!BS8="","",'各会計、関係団体の財政状況及び健全化判断比率'!BS8)</f>
        <v>射水市土地開発公社</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v>
      </c>
      <c r="DH35" s="366"/>
      <c r="DI35" s="196"/>
    </row>
    <row r="36" spans="1:113" ht="32.25" customHeight="1">
      <c r="A36" s="169"/>
      <c r="B36" s="193"/>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9"/>
      <c r="U36" s="368">
        <f t="shared" ref="U36:U43" si="4">IF(W36="","",U35+1)</f>
        <v>4</v>
      </c>
      <c r="V36" s="368"/>
      <c r="W36" s="369" t="str">
        <f>IF('各会計、関係団体の財政状況及び健全化判断比率'!B30="","",'各会計、関係団体の財政状況及び健全化判断比率'!B30)</f>
        <v>介護保険事業</v>
      </c>
      <c r="X36" s="369"/>
      <c r="Y36" s="369"/>
      <c r="Z36" s="369"/>
      <c r="AA36" s="369"/>
      <c r="AB36" s="369"/>
      <c r="AC36" s="369"/>
      <c r="AD36" s="369"/>
      <c r="AE36" s="369"/>
      <c r="AF36" s="369"/>
      <c r="AG36" s="369"/>
      <c r="AH36" s="369"/>
      <c r="AI36" s="369"/>
      <c r="AJ36" s="369"/>
      <c r="AK36" s="369"/>
      <c r="AL36" s="169"/>
      <c r="AM36" s="368">
        <f t="shared" si="0"/>
        <v>7</v>
      </c>
      <c r="AN36" s="368"/>
      <c r="AO36" s="369" t="str">
        <f>IF('各会計、関係団体の財政状況及び健全化判断比率'!B33="","",'各会計、関係団体の財政状況及び健全化判断比率'!B33)</f>
        <v>病院事業会計</v>
      </c>
      <c r="AP36" s="369"/>
      <c r="AQ36" s="369"/>
      <c r="AR36" s="369"/>
      <c r="AS36" s="369"/>
      <c r="AT36" s="369"/>
      <c r="AU36" s="369"/>
      <c r="AV36" s="369"/>
      <c r="AW36" s="369"/>
      <c r="AX36" s="369"/>
      <c r="AY36" s="369"/>
      <c r="AZ36" s="369"/>
      <c r="BA36" s="369"/>
      <c r="BB36" s="369"/>
      <c r="BC36" s="369"/>
      <c r="BD36" s="169"/>
      <c r="BE36" s="368" t="str">
        <f t="shared" si="1"/>
        <v/>
      </c>
      <c r="BF36" s="368"/>
      <c r="BG36" s="369"/>
      <c r="BH36" s="369"/>
      <c r="BI36" s="369"/>
      <c r="BJ36" s="369"/>
      <c r="BK36" s="369"/>
      <c r="BL36" s="369"/>
      <c r="BM36" s="369"/>
      <c r="BN36" s="369"/>
      <c r="BO36" s="369"/>
      <c r="BP36" s="369"/>
      <c r="BQ36" s="369"/>
      <c r="BR36" s="369"/>
      <c r="BS36" s="369"/>
      <c r="BT36" s="369"/>
      <c r="BU36" s="369"/>
      <c r="BV36" s="169"/>
      <c r="BW36" s="368">
        <f t="shared" si="2"/>
        <v>10</v>
      </c>
      <c r="BX36" s="368"/>
      <c r="BY36" s="369" t="str">
        <f>IF('各会計、関係団体の財政状況及び健全化判断比率'!B70="","",'各会計、関係団体の財政状況及び健全化判断比率'!B70)</f>
        <v>庄川水害予防組合（一般会計）</v>
      </c>
      <c r="BZ36" s="369"/>
      <c r="CA36" s="369"/>
      <c r="CB36" s="369"/>
      <c r="CC36" s="369"/>
      <c r="CD36" s="369"/>
      <c r="CE36" s="369"/>
      <c r="CF36" s="369"/>
      <c r="CG36" s="369"/>
      <c r="CH36" s="369"/>
      <c r="CI36" s="369"/>
      <c r="CJ36" s="369"/>
      <c r="CK36" s="369"/>
      <c r="CL36" s="369"/>
      <c r="CM36" s="369"/>
      <c r="CN36" s="169"/>
      <c r="CO36" s="368">
        <f t="shared" si="3"/>
        <v>15</v>
      </c>
      <c r="CP36" s="368"/>
      <c r="CQ36" s="369" t="str">
        <f>IF('各会計、関係団体の財政状況及び健全化判断比率'!BS9="","",'各会計、関係団体の財政状況及び健全化判断比率'!BS9)</f>
        <v>（一財）射水市公園等管理業務公社</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c r="A37" s="169"/>
      <c r="B37" s="19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9"/>
      <c r="U37" s="368" t="str">
        <f t="shared" si="4"/>
        <v/>
      </c>
      <c r="V37" s="368"/>
      <c r="W37" s="369"/>
      <c r="X37" s="369"/>
      <c r="Y37" s="369"/>
      <c r="Z37" s="369"/>
      <c r="AA37" s="369"/>
      <c r="AB37" s="369"/>
      <c r="AC37" s="369"/>
      <c r="AD37" s="369"/>
      <c r="AE37" s="369"/>
      <c r="AF37" s="369"/>
      <c r="AG37" s="369"/>
      <c r="AH37" s="369"/>
      <c r="AI37" s="369"/>
      <c r="AJ37" s="369"/>
      <c r="AK37" s="369"/>
      <c r="AL37" s="169"/>
      <c r="AM37" s="368" t="str">
        <f t="shared" si="0"/>
        <v/>
      </c>
      <c r="AN37" s="368"/>
      <c r="AO37" s="369"/>
      <c r="AP37" s="369"/>
      <c r="AQ37" s="369"/>
      <c r="AR37" s="369"/>
      <c r="AS37" s="369"/>
      <c r="AT37" s="369"/>
      <c r="AU37" s="369"/>
      <c r="AV37" s="369"/>
      <c r="AW37" s="369"/>
      <c r="AX37" s="369"/>
      <c r="AY37" s="369"/>
      <c r="AZ37" s="369"/>
      <c r="BA37" s="369"/>
      <c r="BB37" s="369"/>
      <c r="BC37" s="369"/>
      <c r="BD37" s="169"/>
      <c r="BE37" s="368" t="str">
        <f t="shared" si="1"/>
        <v/>
      </c>
      <c r="BF37" s="368"/>
      <c r="BG37" s="369"/>
      <c r="BH37" s="369"/>
      <c r="BI37" s="369"/>
      <c r="BJ37" s="369"/>
      <c r="BK37" s="369"/>
      <c r="BL37" s="369"/>
      <c r="BM37" s="369"/>
      <c r="BN37" s="369"/>
      <c r="BO37" s="369"/>
      <c r="BP37" s="369"/>
      <c r="BQ37" s="369"/>
      <c r="BR37" s="369"/>
      <c r="BS37" s="369"/>
      <c r="BT37" s="369"/>
      <c r="BU37" s="369"/>
      <c r="BV37" s="169"/>
      <c r="BW37" s="368">
        <f t="shared" si="2"/>
        <v>11</v>
      </c>
      <c r="BX37" s="368"/>
      <c r="BY37" s="369" t="str">
        <f>IF('各会計、関係団体の財政状況及び健全化判断比率'!B71="","",'各会計、関係団体の財政状況及び健全化判断比率'!B71)</f>
        <v>富山県後期高齢者医療広域連合（一般会計）</v>
      </c>
      <c r="BZ37" s="369"/>
      <c r="CA37" s="369"/>
      <c r="CB37" s="369"/>
      <c r="CC37" s="369"/>
      <c r="CD37" s="369"/>
      <c r="CE37" s="369"/>
      <c r="CF37" s="369"/>
      <c r="CG37" s="369"/>
      <c r="CH37" s="369"/>
      <c r="CI37" s="369"/>
      <c r="CJ37" s="369"/>
      <c r="CK37" s="369"/>
      <c r="CL37" s="369"/>
      <c r="CM37" s="369"/>
      <c r="CN37" s="169"/>
      <c r="CO37" s="368">
        <f t="shared" si="3"/>
        <v>16</v>
      </c>
      <c r="CP37" s="368"/>
      <c r="CQ37" s="369" t="str">
        <f>IF('各会計、関係団体の財政状況及び健全化判断比率'!BS10="","",'各会計、関係団体の財政状況及び健全化判断比率'!BS10)</f>
        <v>（公財）射水市絵本文化振興財団</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c r="A38" s="169"/>
      <c r="B38" s="19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9"/>
      <c r="U38" s="368" t="str">
        <f t="shared" si="4"/>
        <v/>
      </c>
      <c r="V38" s="368"/>
      <c r="W38" s="369"/>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f t="shared" si="2"/>
        <v>12</v>
      </c>
      <c r="BX38" s="368"/>
      <c r="BY38" s="369" t="str">
        <f>IF('各会計、関係団体の財政状況及び健全化判断比率'!B72="","",'各会計、関係団体の財政状況及び健全化判断比率'!B72)</f>
        <v>富山県後期高齢者利用広域連合（特別会計）</v>
      </c>
      <c r="BZ38" s="369"/>
      <c r="CA38" s="369"/>
      <c r="CB38" s="369"/>
      <c r="CC38" s="369"/>
      <c r="CD38" s="369"/>
      <c r="CE38" s="369"/>
      <c r="CF38" s="369"/>
      <c r="CG38" s="369"/>
      <c r="CH38" s="369"/>
      <c r="CI38" s="369"/>
      <c r="CJ38" s="369"/>
      <c r="CK38" s="369"/>
      <c r="CL38" s="369"/>
      <c r="CM38" s="369"/>
      <c r="CN38" s="169"/>
      <c r="CO38" s="368">
        <f t="shared" si="3"/>
        <v>17</v>
      </c>
      <c r="CP38" s="368"/>
      <c r="CQ38" s="369" t="str">
        <f>IF('各会計、関係団体の財政状況及び健全化判断比率'!BS11="","",'各会計、関係団体の財政状況及び健全化判断比率'!BS11)</f>
        <v>（公財）射水市文化振興財団</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6"/>
    </row>
    <row r="39" spans="1:113" ht="32.25" customHeight="1">
      <c r="A39" s="169"/>
      <c r="B39" s="19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t="str">
        <f t="shared" si="2"/>
        <v/>
      </c>
      <c r="BX39" s="368"/>
      <c r="BY39" s="369" t="str">
        <f>IF('各会計、関係団体の財政状況及び健全化判断比率'!B73="","",'各会計、関係団体の財政状況及び健全化判断比率'!B73)</f>
        <v/>
      </c>
      <c r="BZ39" s="369"/>
      <c r="CA39" s="369"/>
      <c r="CB39" s="369"/>
      <c r="CC39" s="369"/>
      <c r="CD39" s="369"/>
      <c r="CE39" s="369"/>
      <c r="CF39" s="369"/>
      <c r="CG39" s="369"/>
      <c r="CH39" s="369"/>
      <c r="CI39" s="369"/>
      <c r="CJ39" s="369"/>
      <c r="CK39" s="369"/>
      <c r="CL39" s="369"/>
      <c r="CM39" s="369"/>
      <c r="CN39" s="169"/>
      <c r="CO39" s="368">
        <f t="shared" si="3"/>
        <v>18</v>
      </c>
      <c r="CP39" s="368"/>
      <c r="CQ39" s="369" t="str">
        <f>IF('各会計、関係団体の財政状況及び健全化判断比率'!BS12="","",'各会計、関係団体の財政状況及び健全化判断比率'!BS12)</f>
        <v>（公財）とやま国際センター</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c r="A40" s="169"/>
      <c r="B40" s="19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69"/>
      <c r="CO40" s="368">
        <f t="shared" si="3"/>
        <v>19</v>
      </c>
      <c r="CP40" s="368"/>
      <c r="CQ40" s="369" t="str">
        <f>IF('各会計、関係団体の財政状況及び健全化判断比率'!BS13="","",'各会計、関係団体の財政状況及び健全化判断比率'!BS13)</f>
        <v>（公財）伏木富山港・海王丸財団</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9"/>
      <c r="CO41" s="368">
        <f t="shared" si="3"/>
        <v>20</v>
      </c>
      <c r="CP41" s="368"/>
      <c r="CQ41" s="369" t="str">
        <f>IF('各会計、関係団体の財政状況及び健全化判断比率'!BS14="","",'各会計、関係団体の財政状況及び健全化判断比率'!BS14)</f>
        <v>万葉線（株）</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9"/>
      <c r="CO42" s="368">
        <f t="shared" si="3"/>
        <v>21</v>
      </c>
      <c r="CP42" s="368"/>
      <c r="CQ42" s="369" t="str">
        <f>IF('各会計、関係団体の財政状況及び健全化判断比率'!BS15="","",'各会計、関係団体の財政状況及び健全化判断比率'!BS15)</f>
        <v>（福）小杉福祉会</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v>
      </c>
      <c r="DH42" s="366"/>
      <c r="DI42" s="196"/>
    </row>
    <row r="43" spans="1:113" ht="32.25" customHeight="1">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row r="55" spans="5:113"/>
    <row r="56" spans="5:113"/>
  </sheetData>
  <sheetProtection algorithmName="SHA-512" hashValue="GM9umhL1KHHmb40ndrpfOTc6FnldWrM1XjuRPlWxdej2WiE6ctW9f+jReFTRe1QASxA5/9kal2gWwYObYmiSUA==" saltValue="6c5bu0tBasVEvl8xCKDK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election activeCell="J33" sqref="J33"/>
    </sheetView>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c r="A1" s="22"/>
      <c r="B1" s="22"/>
      <c r="C1" s="22"/>
      <c r="D1" s="22"/>
      <c r="E1" s="22"/>
      <c r="F1" s="22"/>
      <c r="G1" s="22"/>
      <c r="H1" s="22"/>
      <c r="I1" s="22"/>
      <c r="J1" s="22"/>
      <c r="K1" s="22"/>
      <c r="L1" s="22"/>
      <c r="M1" s="22"/>
      <c r="N1" s="22"/>
      <c r="O1" s="22"/>
      <c r="P1" s="22"/>
    </row>
    <row r="2" spans="1:16" ht="16.45" customHeight="1">
      <c r="A2" s="22"/>
      <c r="B2" s="22"/>
      <c r="C2" s="22"/>
      <c r="D2" s="22"/>
      <c r="E2" s="22"/>
      <c r="F2" s="22"/>
      <c r="G2" s="22"/>
      <c r="H2" s="22"/>
      <c r="I2" s="22"/>
      <c r="J2" s="22"/>
      <c r="K2" s="22"/>
      <c r="L2" s="22"/>
      <c r="M2" s="22"/>
      <c r="N2" s="22"/>
      <c r="O2" s="22"/>
      <c r="P2" s="22"/>
    </row>
    <row r="3" spans="1:16" ht="16.45" customHeight="1">
      <c r="A3" s="22"/>
      <c r="B3" s="22"/>
      <c r="C3" s="22"/>
      <c r="D3" s="22"/>
      <c r="E3" s="22"/>
      <c r="F3" s="22"/>
      <c r="G3" s="22"/>
      <c r="H3" s="22"/>
      <c r="I3" s="22"/>
      <c r="J3" s="22"/>
      <c r="K3" s="22"/>
      <c r="L3" s="22"/>
      <c r="M3" s="22"/>
      <c r="N3" s="22"/>
      <c r="O3" s="22"/>
      <c r="P3" s="22"/>
    </row>
    <row r="4" spans="1:16" ht="16.45" customHeight="1">
      <c r="A4" s="22"/>
      <c r="B4" s="22"/>
      <c r="C4" s="22"/>
      <c r="D4" s="22"/>
      <c r="E4" s="22"/>
      <c r="F4" s="22"/>
      <c r="G4" s="22"/>
      <c r="H4" s="22"/>
      <c r="I4" s="22"/>
      <c r="J4" s="22"/>
      <c r="K4" s="22"/>
      <c r="L4" s="22"/>
      <c r="M4" s="22"/>
      <c r="N4" s="22"/>
      <c r="O4" s="22"/>
      <c r="P4" s="22"/>
    </row>
    <row r="5" spans="1:16" ht="16.45" customHeight="1">
      <c r="A5" s="22"/>
      <c r="B5" s="22"/>
      <c r="C5" s="22"/>
      <c r="D5" s="22"/>
      <c r="E5" s="22"/>
      <c r="F5" s="22"/>
      <c r="G5" s="22"/>
      <c r="H5" s="22"/>
      <c r="I5" s="22"/>
      <c r="J5" s="22"/>
      <c r="K5" s="22"/>
      <c r="L5" s="22"/>
      <c r="M5" s="22"/>
      <c r="N5" s="22"/>
      <c r="O5" s="22"/>
      <c r="P5" s="22"/>
    </row>
    <row r="6" spans="1:16" ht="16.45" customHeight="1">
      <c r="A6" s="22"/>
      <c r="B6" s="22"/>
      <c r="C6" s="22"/>
      <c r="D6" s="22"/>
      <c r="E6" s="22"/>
      <c r="F6" s="22"/>
      <c r="G6" s="22"/>
      <c r="H6" s="22"/>
      <c r="I6" s="22"/>
      <c r="J6" s="22"/>
      <c r="K6" s="22"/>
      <c r="L6" s="22"/>
      <c r="M6" s="22"/>
      <c r="N6" s="22"/>
      <c r="O6" s="22"/>
      <c r="P6" s="22"/>
    </row>
    <row r="7" spans="1:16" ht="16.45" customHeight="1">
      <c r="A7" s="22"/>
      <c r="B7" s="22"/>
      <c r="C7" s="22"/>
      <c r="D7" s="22"/>
      <c r="E7" s="22"/>
      <c r="F7" s="22"/>
      <c r="G7" s="22"/>
      <c r="H7" s="22"/>
      <c r="I7" s="22"/>
      <c r="J7" s="22"/>
      <c r="K7" s="22"/>
      <c r="L7" s="22"/>
      <c r="M7" s="22"/>
      <c r="N7" s="22"/>
      <c r="O7" s="22"/>
      <c r="P7" s="22"/>
    </row>
    <row r="8" spans="1:16" ht="16.45" customHeight="1">
      <c r="A8" s="22"/>
      <c r="B8" s="22"/>
      <c r="C8" s="22"/>
      <c r="D8" s="22"/>
      <c r="E8" s="22"/>
      <c r="F8" s="22"/>
      <c r="G8" s="22"/>
      <c r="H8" s="22"/>
      <c r="I8" s="22"/>
      <c r="J8" s="22"/>
      <c r="K8" s="22"/>
      <c r="L8" s="22"/>
      <c r="M8" s="22"/>
      <c r="N8" s="22"/>
      <c r="O8" s="22"/>
      <c r="P8" s="22"/>
    </row>
    <row r="9" spans="1:16" ht="16.45" customHeight="1">
      <c r="A9" s="22"/>
      <c r="B9" s="22"/>
      <c r="C9" s="22"/>
      <c r="D9" s="22"/>
      <c r="E9" s="22"/>
      <c r="F9" s="22"/>
      <c r="G9" s="22"/>
      <c r="H9" s="22"/>
      <c r="I9" s="22"/>
      <c r="J9" s="22"/>
      <c r="K9" s="22"/>
      <c r="L9" s="22"/>
      <c r="M9" s="22"/>
      <c r="N9" s="22"/>
      <c r="O9" s="22"/>
      <c r="P9" s="22"/>
    </row>
    <row r="10" spans="1:16" ht="16.45" customHeight="1">
      <c r="A10" s="22"/>
      <c r="B10" s="22"/>
      <c r="C10" s="22"/>
      <c r="D10" s="22"/>
      <c r="E10" s="22"/>
      <c r="F10" s="22"/>
      <c r="G10" s="22"/>
      <c r="H10" s="22"/>
      <c r="I10" s="22"/>
      <c r="J10" s="22"/>
      <c r="K10" s="22"/>
      <c r="L10" s="22"/>
      <c r="M10" s="22"/>
      <c r="N10" s="22"/>
      <c r="O10" s="22"/>
      <c r="P10" s="22"/>
    </row>
    <row r="11" spans="1:16" ht="16.45" customHeight="1">
      <c r="A11" s="22"/>
      <c r="B11" s="22"/>
      <c r="C11" s="22"/>
      <c r="D11" s="22"/>
      <c r="E11" s="22"/>
      <c r="F11" s="22"/>
      <c r="G11" s="22"/>
      <c r="H11" s="22"/>
      <c r="I11" s="22"/>
      <c r="J11" s="22"/>
      <c r="K11" s="22"/>
      <c r="L11" s="22"/>
      <c r="M11" s="22"/>
      <c r="N11" s="22"/>
      <c r="O11" s="22"/>
      <c r="P11" s="22"/>
    </row>
    <row r="12" spans="1:16" ht="16.45" customHeight="1">
      <c r="A12" s="22"/>
      <c r="B12" s="22"/>
      <c r="C12" s="22"/>
      <c r="D12" s="22"/>
      <c r="E12" s="22"/>
      <c r="F12" s="22"/>
      <c r="G12" s="22"/>
      <c r="H12" s="22"/>
      <c r="I12" s="22"/>
      <c r="J12" s="22"/>
      <c r="K12" s="22"/>
      <c r="L12" s="22"/>
      <c r="M12" s="22"/>
      <c r="N12" s="22"/>
      <c r="O12" s="22"/>
      <c r="P12" s="22"/>
    </row>
    <row r="13" spans="1:16" ht="16.45" customHeight="1">
      <c r="A13" s="22"/>
      <c r="B13" s="22"/>
      <c r="C13" s="22"/>
      <c r="D13" s="22"/>
      <c r="E13" s="22"/>
      <c r="F13" s="22"/>
      <c r="G13" s="22"/>
      <c r="H13" s="22"/>
      <c r="I13" s="22"/>
      <c r="J13" s="22"/>
      <c r="K13" s="22"/>
      <c r="L13" s="22"/>
      <c r="M13" s="22"/>
      <c r="N13" s="22"/>
      <c r="O13" s="22"/>
      <c r="P13" s="22"/>
    </row>
    <row r="14" spans="1:16" ht="16.45" customHeight="1">
      <c r="A14" s="22"/>
      <c r="B14" s="22"/>
      <c r="C14" s="22"/>
      <c r="D14" s="22"/>
      <c r="E14" s="22"/>
      <c r="F14" s="22"/>
      <c r="G14" s="22"/>
      <c r="H14" s="22"/>
      <c r="I14" s="22"/>
      <c r="J14" s="22"/>
      <c r="K14" s="22"/>
      <c r="L14" s="22"/>
      <c r="M14" s="22"/>
      <c r="N14" s="22"/>
      <c r="O14" s="22"/>
      <c r="P14" s="22"/>
    </row>
    <row r="15" spans="1:16" ht="16.45" customHeight="1">
      <c r="A15" s="22"/>
      <c r="B15" s="22"/>
      <c r="C15" s="22"/>
      <c r="D15" s="22"/>
      <c r="E15" s="22"/>
      <c r="F15" s="22"/>
      <c r="G15" s="22"/>
      <c r="H15" s="22"/>
      <c r="I15" s="22"/>
      <c r="J15" s="22"/>
      <c r="K15" s="22"/>
      <c r="L15" s="22"/>
      <c r="M15" s="22"/>
      <c r="N15" s="22"/>
      <c r="O15" s="22"/>
      <c r="P15" s="22"/>
    </row>
    <row r="16" spans="1:16" ht="16.45" customHeight="1">
      <c r="A16" s="22"/>
      <c r="B16" s="22"/>
      <c r="C16" s="22"/>
      <c r="D16" s="22"/>
      <c r="E16" s="22"/>
      <c r="F16" s="22"/>
      <c r="G16" s="22"/>
      <c r="H16" s="22"/>
      <c r="I16" s="22"/>
      <c r="J16" s="22"/>
      <c r="K16" s="22"/>
      <c r="L16" s="22"/>
      <c r="M16" s="22"/>
      <c r="N16" s="22"/>
      <c r="O16" s="22"/>
      <c r="P16" s="22"/>
    </row>
    <row r="17" spans="1:16" ht="16.45" customHeight="1">
      <c r="A17" s="22"/>
      <c r="B17" s="22"/>
      <c r="C17" s="22"/>
      <c r="D17" s="22"/>
      <c r="E17" s="22"/>
      <c r="F17" s="22"/>
      <c r="G17" s="22"/>
      <c r="H17" s="22"/>
      <c r="I17" s="22"/>
      <c r="J17" s="22"/>
      <c r="K17" s="22"/>
      <c r="L17" s="22"/>
      <c r="M17" s="22"/>
      <c r="N17" s="22"/>
      <c r="O17" s="22"/>
      <c r="P17" s="22"/>
    </row>
    <row r="18" spans="1:16" ht="16.45" customHeight="1">
      <c r="A18" s="22"/>
      <c r="B18" s="22"/>
      <c r="C18" s="22"/>
      <c r="D18" s="22"/>
      <c r="E18" s="22"/>
      <c r="F18" s="22"/>
      <c r="G18" s="22"/>
      <c r="H18" s="22"/>
      <c r="I18" s="22"/>
      <c r="J18" s="22"/>
      <c r="K18" s="22"/>
      <c r="L18" s="22"/>
      <c r="M18" s="22"/>
      <c r="N18" s="22"/>
      <c r="O18" s="22"/>
      <c r="P18" s="22"/>
    </row>
    <row r="19" spans="1:16" ht="16.45" customHeight="1">
      <c r="A19" s="22"/>
      <c r="B19" s="22"/>
      <c r="C19" s="22"/>
      <c r="D19" s="22"/>
      <c r="E19" s="22"/>
      <c r="F19" s="22"/>
      <c r="G19" s="22"/>
      <c r="H19" s="22"/>
      <c r="I19" s="22"/>
      <c r="J19" s="22"/>
      <c r="K19" s="22"/>
      <c r="L19" s="22"/>
      <c r="M19" s="22"/>
      <c r="N19" s="22"/>
      <c r="O19" s="22"/>
      <c r="P19" s="22"/>
    </row>
    <row r="20" spans="1:16" ht="16.45" customHeight="1">
      <c r="A20" s="22"/>
      <c r="B20" s="22"/>
      <c r="C20" s="22"/>
      <c r="D20" s="22"/>
      <c r="E20" s="22"/>
      <c r="F20" s="22"/>
      <c r="G20" s="22"/>
      <c r="H20" s="22"/>
      <c r="I20" s="22"/>
      <c r="J20" s="22"/>
      <c r="K20" s="22"/>
      <c r="L20" s="22"/>
      <c r="M20" s="22"/>
      <c r="N20" s="22"/>
      <c r="O20" s="22"/>
      <c r="P20" s="22"/>
    </row>
    <row r="21" spans="1:16" ht="16.45" customHeight="1">
      <c r="A21" s="22"/>
      <c r="B21" s="22"/>
      <c r="C21" s="22"/>
      <c r="D21" s="22"/>
      <c r="E21" s="22"/>
      <c r="F21" s="22"/>
      <c r="G21" s="22"/>
      <c r="H21" s="22"/>
      <c r="I21" s="22"/>
      <c r="J21" s="22"/>
      <c r="K21" s="22"/>
      <c r="L21" s="22"/>
      <c r="M21" s="22"/>
      <c r="N21" s="22"/>
      <c r="O21" s="22"/>
      <c r="P21" s="22"/>
    </row>
    <row r="22" spans="1:16" ht="16.45" customHeight="1">
      <c r="A22" s="22"/>
      <c r="B22" s="22"/>
      <c r="C22" s="22"/>
      <c r="D22" s="22"/>
      <c r="E22" s="22"/>
      <c r="F22" s="22"/>
      <c r="G22" s="22"/>
      <c r="H22" s="22"/>
      <c r="I22" s="22"/>
      <c r="J22" s="22"/>
      <c r="K22" s="22"/>
      <c r="L22" s="22"/>
      <c r="M22" s="22"/>
      <c r="N22" s="22"/>
      <c r="O22" s="22"/>
      <c r="P22" s="22"/>
    </row>
    <row r="23" spans="1:16" ht="16.45" customHeight="1">
      <c r="A23" s="22"/>
      <c r="B23" s="22"/>
      <c r="C23" s="22"/>
      <c r="D23" s="22"/>
      <c r="E23" s="22"/>
      <c r="F23" s="22"/>
      <c r="G23" s="22"/>
      <c r="H23" s="22"/>
      <c r="I23" s="22"/>
      <c r="J23" s="22"/>
      <c r="K23" s="22"/>
      <c r="L23" s="22"/>
      <c r="M23" s="22"/>
      <c r="N23" s="22"/>
      <c r="O23" s="22"/>
      <c r="P23" s="22"/>
    </row>
    <row r="24" spans="1:16" ht="16.45" customHeight="1">
      <c r="A24" s="22"/>
      <c r="B24" s="22"/>
      <c r="C24" s="22"/>
      <c r="D24" s="22"/>
      <c r="E24" s="22"/>
      <c r="F24" s="22"/>
      <c r="G24" s="22"/>
      <c r="H24" s="22"/>
      <c r="I24" s="22"/>
      <c r="J24" s="22"/>
      <c r="K24" s="22"/>
      <c r="L24" s="22"/>
      <c r="M24" s="22"/>
      <c r="N24" s="22"/>
      <c r="O24" s="22"/>
      <c r="P24" s="22"/>
    </row>
    <row r="25" spans="1:16" ht="16.45" customHeight="1">
      <c r="A25" s="22"/>
      <c r="B25" s="22"/>
      <c r="C25" s="22"/>
      <c r="D25" s="22"/>
      <c r="E25" s="22"/>
      <c r="F25" s="22"/>
      <c r="G25" s="22"/>
      <c r="H25" s="22"/>
      <c r="I25" s="22"/>
      <c r="J25" s="22"/>
      <c r="K25" s="22"/>
      <c r="L25" s="22"/>
      <c r="M25" s="22"/>
      <c r="N25" s="22"/>
      <c r="O25" s="22"/>
      <c r="P25" s="22"/>
    </row>
    <row r="26" spans="1:16" ht="16.45" customHeight="1">
      <c r="A26" s="22"/>
      <c r="B26" s="22"/>
      <c r="C26" s="22"/>
      <c r="D26" s="22"/>
      <c r="E26" s="22"/>
      <c r="F26" s="22"/>
      <c r="G26" s="22"/>
      <c r="H26" s="22"/>
      <c r="I26" s="22"/>
      <c r="J26" s="22"/>
      <c r="K26" s="22"/>
      <c r="L26" s="22"/>
      <c r="M26" s="22"/>
      <c r="N26" s="22"/>
      <c r="O26" s="22"/>
      <c r="P26" s="22"/>
    </row>
    <row r="27" spans="1:16" ht="16.45" customHeight="1">
      <c r="A27" s="22"/>
      <c r="B27" s="22"/>
      <c r="C27" s="22"/>
      <c r="D27" s="22"/>
      <c r="E27" s="22"/>
      <c r="F27" s="22"/>
      <c r="G27" s="22"/>
      <c r="H27" s="22"/>
      <c r="I27" s="22"/>
      <c r="J27" s="22"/>
      <c r="K27" s="22"/>
      <c r="L27" s="22"/>
      <c r="M27" s="22"/>
      <c r="N27" s="22"/>
      <c r="O27" s="22"/>
      <c r="P27" s="22"/>
    </row>
    <row r="28" spans="1:16" ht="16.45" customHeight="1">
      <c r="A28" s="22"/>
      <c r="B28" s="22"/>
      <c r="C28" s="22"/>
      <c r="D28" s="22"/>
      <c r="E28" s="22"/>
      <c r="F28" s="22"/>
      <c r="G28" s="22"/>
      <c r="H28" s="22"/>
      <c r="I28" s="22"/>
      <c r="J28" s="22"/>
      <c r="K28" s="22"/>
      <c r="L28" s="22"/>
      <c r="M28" s="22"/>
      <c r="N28" s="22"/>
      <c r="O28" s="22"/>
      <c r="P28" s="22"/>
    </row>
    <row r="29" spans="1:16" ht="16.45" customHeight="1">
      <c r="A29" s="22"/>
      <c r="B29" s="22"/>
      <c r="C29" s="22"/>
      <c r="D29" s="22"/>
      <c r="E29" s="22"/>
      <c r="F29" s="22"/>
      <c r="G29" s="22"/>
      <c r="H29" s="22"/>
      <c r="I29" s="22"/>
      <c r="J29" s="22"/>
      <c r="K29" s="22"/>
      <c r="L29" s="22"/>
      <c r="M29" s="22"/>
      <c r="N29" s="22"/>
      <c r="O29" s="22"/>
      <c r="P29" s="22"/>
    </row>
    <row r="30" spans="1:16" ht="16.45" customHeight="1">
      <c r="A30" s="22"/>
      <c r="B30" s="22"/>
      <c r="C30" s="22"/>
      <c r="D30" s="22"/>
      <c r="E30" s="22"/>
      <c r="F30" s="22"/>
      <c r="G30" s="22"/>
      <c r="H30" s="22"/>
      <c r="I30" s="22"/>
      <c r="J30" s="22"/>
      <c r="K30" s="22"/>
      <c r="L30" s="22"/>
      <c r="M30" s="22"/>
      <c r="N30" s="22"/>
      <c r="O30" s="22"/>
      <c r="P30" s="22"/>
    </row>
    <row r="31" spans="1:16" ht="16.4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2" t="s">
        <v>530</v>
      </c>
      <c r="D34" s="1152"/>
      <c r="E34" s="1153"/>
      <c r="F34" s="32">
        <v>4.75</v>
      </c>
      <c r="G34" s="33">
        <v>4.8499999999999996</v>
      </c>
      <c r="H34" s="33">
        <v>5.31</v>
      </c>
      <c r="I34" s="33">
        <v>4.4800000000000004</v>
      </c>
      <c r="J34" s="34">
        <v>4.67</v>
      </c>
      <c r="K34" s="22"/>
      <c r="L34" s="22"/>
      <c r="M34" s="22"/>
      <c r="N34" s="22"/>
      <c r="O34" s="22"/>
      <c r="P34" s="22"/>
    </row>
    <row r="35" spans="1:16" ht="39" customHeight="1">
      <c r="A35" s="22"/>
      <c r="B35" s="35"/>
      <c r="C35" s="1146" t="s">
        <v>531</v>
      </c>
      <c r="D35" s="1147"/>
      <c r="E35" s="1148"/>
      <c r="F35" s="36">
        <v>5.25</v>
      </c>
      <c r="G35" s="37">
        <v>6.85</v>
      </c>
      <c r="H35" s="37">
        <v>5.97</v>
      </c>
      <c r="I35" s="37">
        <v>6.6</v>
      </c>
      <c r="J35" s="38">
        <v>3.5</v>
      </c>
      <c r="K35" s="22"/>
      <c r="L35" s="22"/>
      <c r="M35" s="22"/>
      <c r="N35" s="22"/>
      <c r="O35" s="22"/>
      <c r="P35" s="22"/>
    </row>
    <row r="36" spans="1:16" ht="39" customHeight="1">
      <c r="A36" s="22"/>
      <c r="B36" s="35"/>
      <c r="C36" s="1146" t="s">
        <v>532</v>
      </c>
      <c r="D36" s="1147"/>
      <c r="E36" s="1148"/>
      <c r="F36" s="36">
        <v>3.51</v>
      </c>
      <c r="G36" s="37">
        <v>3.25</v>
      </c>
      <c r="H36" s="37">
        <v>3.04</v>
      </c>
      <c r="I36" s="37">
        <v>2.66</v>
      </c>
      <c r="J36" s="38">
        <v>1.44</v>
      </c>
      <c r="K36" s="22"/>
      <c r="L36" s="22"/>
      <c r="M36" s="22"/>
      <c r="N36" s="22"/>
      <c r="O36" s="22"/>
      <c r="P36" s="22"/>
    </row>
    <row r="37" spans="1:16" ht="39" customHeight="1">
      <c r="A37" s="22"/>
      <c r="B37" s="35"/>
      <c r="C37" s="1146" t="s">
        <v>533</v>
      </c>
      <c r="D37" s="1147"/>
      <c r="E37" s="1148"/>
      <c r="F37" s="36">
        <v>0.09</v>
      </c>
      <c r="G37" s="37">
        <v>0.12</v>
      </c>
      <c r="H37" s="37">
        <v>0.21</v>
      </c>
      <c r="I37" s="37">
        <v>0.42</v>
      </c>
      <c r="J37" s="38">
        <v>0.49</v>
      </c>
      <c r="K37" s="22"/>
      <c r="L37" s="22"/>
      <c r="M37" s="22"/>
      <c r="N37" s="22"/>
      <c r="O37" s="22"/>
      <c r="P37" s="22"/>
    </row>
    <row r="38" spans="1:16" ht="39" customHeight="1">
      <c r="A38" s="22"/>
      <c r="B38" s="35"/>
      <c r="C38" s="1146" t="s">
        <v>534</v>
      </c>
      <c r="D38" s="1147"/>
      <c r="E38" s="1148"/>
      <c r="F38" s="36" t="s">
        <v>535</v>
      </c>
      <c r="G38" s="37">
        <v>0.06</v>
      </c>
      <c r="H38" s="37">
        <v>0.65</v>
      </c>
      <c r="I38" s="37">
        <v>0.5</v>
      </c>
      <c r="J38" s="38">
        <v>0.1</v>
      </c>
      <c r="K38" s="22"/>
      <c r="L38" s="22"/>
      <c r="M38" s="22"/>
      <c r="N38" s="22"/>
      <c r="O38" s="22"/>
      <c r="P38" s="22"/>
    </row>
    <row r="39" spans="1:16" ht="39" customHeight="1">
      <c r="A39" s="22"/>
      <c r="B39" s="35"/>
      <c r="C39" s="1146" t="s">
        <v>536</v>
      </c>
      <c r="D39" s="1147"/>
      <c r="E39" s="1148"/>
      <c r="F39" s="36">
        <v>0.17</v>
      </c>
      <c r="G39" s="37">
        <v>0.62</v>
      </c>
      <c r="H39" s="37">
        <v>0.43</v>
      </c>
      <c r="I39" s="37">
        <v>0.32</v>
      </c>
      <c r="J39" s="38">
        <v>0.05</v>
      </c>
      <c r="K39" s="22"/>
      <c r="L39" s="22"/>
      <c r="M39" s="22"/>
      <c r="N39" s="22"/>
      <c r="O39" s="22"/>
      <c r="P39" s="22"/>
    </row>
    <row r="40" spans="1:16" ht="39" customHeight="1">
      <c r="A40" s="22"/>
      <c r="B40" s="35"/>
      <c r="C40" s="1146" t="s">
        <v>537</v>
      </c>
      <c r="D40" s="1147"/>
      <c r="E40" s="1148"/>
      <c r="F40" s="36">
        <v>0.01</v>
      </c>
      <c r="G40" s="37">
        <v>0.01</v>
      </c>
      <c r="H40" s="37">
        <v>0.01</v>
      </c>
      <c r="I40" s="37">
        <v>0.01</v>
      </c>
      <c r="J40" s="38">
        <v>0.01</v>
      </c>
      <c r="K40" s="22"/>
      <c r="L40" s="22"/>
      <c r="M40" s="22"/>
      <c r="N40" s="22"/>
      <c r="O40" s="22"/>
      <c r="P40" s="22"/>
    </row>
    <row r="41" spans="1:16" ht="39" customHeight="1">
      <c r="A41" s="22"/>
      <c r="B41" s="35"/>
      <c r="C41" s="1146"/>
      <c r="D41" s="1147"/>
      <c r="E41" s="1148"/>
      <c r="F41" s="36"/>
      <c r="G41" s="37"/>
      <c r="H41" s="37"/>
      <c r="I41" s="37"/>
      <c r="J41" s="38"/>
      <c r="K41" s="22"/>
      <c r="L41" s="22"/>
      <c r="M41" s="22"/>
      <c r="N41" s="22"/>
      <c r="O41" s="22"/>
      <c r="P41" s="22"/>
    </row>
    <row r="42" spans="1:16" ht="39" customHeight="1">
      <c r="A42" s="22"/>
      <c r="B42" s="39"/>
      <c r="C42" s="1146" t="s">
        <v>538</v>
      </c>
      <c r="D42" s="1147"/>
      <c r="E42" s="1148"/>
      <c r="F42" s="36" t="s">
        <v>486</v>
      </c>
      <c r="G42" s="37" t="s">
        <v>486</v>
      </c>
      <c r="H42" s="37" t="s">
        <v>486</v>
      </c>
      <c r="I42" s="37" t="s">
        <v>486</v>
      </c>
      <c r="J42" s="38" t="s">
        <v>486</v>
      </c>
      <c r="K42" s="22"/>
      <c r="L42" s="22"/>
      <c r="M42" s="22"/>
      <c r="N42" s="22"/>
      <c r="O42" s="22"/>
      <c r="P42" s="22"/>
    </row>
    <row r="43" spans="1:16" ht="39" customHeight="1" thickBot="1">
      <c r="A43" s="22"/>
      <c r="B43" s="40"/>
      <c r="C43" s="1149" t="s">
        <v>539</v>
      </c>
      <c r="D43" s="1150"/>
      <c r="E43" s="1151"/>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3">
      <c r="A45" s="22"/>
      <c r="B45" s="22"/>
      <c r="C45" s="22"/>
      <c r="D45" s="22"/>
      <c r="E45" s="22"/>
      <c r="F45" s="22"/>
      <c r="G45" s="22"/>
      <c r="H45" s="22"/>
      <c r="I45" s="22"/>
      <c r="J45" s="22"/>
      <c r="K45" s="22"/>
      <c r="L45" s="22"/>
      <c r="M45" s="22"/>
      <c r="N45" s="22"/>
      <c r="O45" s="22"/>
      <c r="P45" s="22"/>
    </row>
  </sheetData>
  <sheetProtection algorithmName="SHA-512" hashValue="oTuIh5wlWWsJLxeuENibrjYb522ERgSr0JWEln30tNLK77dX7gsHj0IMGdlfWtYJv86Hpni6i6duc4UZdr2LEw==" saltValue="ThuVgJu3cGFqv2EOGDgl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election activeCell="K59" sqref="K59"/>
    </sheetView>
  </sheetViews>
  <sheetFormatPr defaultColWidth="0" defaultRowHeight="12.7"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 customHeight="1">
      <c r="A45" s="48"/>
      <c r="B45" s="1177" t="s">
        <v>9</v>
      </c>
      <c r="C45" s="1178"/>
      <c r="D45" s="58"/>
      <c r="E45" s="1183" t="s">
        <v>10</v>
      </c>
      <c r="F45" s="1183"/>
      <c r="G45" s="1183"/>
      <c r="H45" s="1183"/>
      <c r="I45" s="1183"/>
      <c r="J45" s="1184"/>
      <c r="K45" s="59">
        <v>5133</v>
      </c>
      <c r="L45" s="60">
        <v>5402</v>
      </c>
      <c r="M45" s="60">
        <v>5455</v>
      </c>
      <c r="N45" s="60">
        <v>4986</v>
      </c>
      <c r="O45" s="61">
        <v>4899</v>
      </c>
      <c r="P45" s="48"/>
      <c r="Q45" s="48"/>
      <c r="R45" s="48"/>
      <c r="S45" s="48"/>
      <c r="T45" s="48"/>
      <c r="U45" s="48"/>
    </row>
    <row r="46" spans="1:21" ht="30.7" customHeight="1">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 customHeight="1">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 customHeight="1">
      <c r="A48" s="48"/>
      <c r="B48" s="1179"/>
      <c r="C48" s="1180"/>
      <c r="D48" s="62"/>
      <c r="E48" s="1156" t="s">
        <v>13</v>
      </c>
      <c r="F48" s="1156"/>
      <c r="G48" s="1156"/>
      <c r="H48" s="1156"/>
      <c r="I48" s="1156"/>
      <c r="J48" s="1157"/>
      <c r="K48" s="63">
        <v>1902</v>
      </c>
      <c r="L48" s="64">
        <v>1958</v>
      </c>
      <c r="M48" s="64">
        <v>1957</v>
      </c>
      <c r="N48" s="64">
        <v>1950</v>
      </c>
      <c r="O48" s="65">
        <v>1801</v>
      </c>
      <c r="P48" s="48"/>
      <c r="Q48" s="48"/>
      <c r="R48" s="48"/>
      <c r="S48" s="48"/>
      <c r="T48" s="48"/>
      <c r="U48" s="48"/>
    </row>
    <row r="49" spans="1:21" ht="30.7" customHeight="1">
      <c r="A49" s="48"/>
      <c r="B49" s="1179"/>
      <c r="C49" s="1180"/>
      <c r="D49" s="62"/>
      <c r="E49" s="1156" t="s">
        <v>14</v>
      </c>
      <c r="F49" s="1156"/>
      <c r="G49" s="1156"/>
      <c r="H49" s="1156"/>
      <c r="I49" s="1156"/>
      <c r="J49" s="1157"/>
      <c r="K49" s="63" t="s">
        <v>486</v>
      </c>
      <c r="L49" s="64" t="s">
        <v>486</v>
      </c>
      <c r="M49" s="64" t="s">
        <v>486</v>
      </c>
      <c r="N49" s="64" t="s">
        <v>486</v>
      </c>
      <c r="O49" s="65" t="s">
        <v>486</v>
      </c>
      <c r="P49" s="48"/>
      <c r="Q49" s="48"/>
      <c r="R49" s="48"/>
      <c r="S49" s="48"/>
      <c r="T49" s="48"/>
      <c r="U49" s="48"/>
    </row>
    <row r="50" spans="1:21" ht="30.7" customHeight="1">
      <c r="A50" s="48"/>
      <c r="B50" s="1179"/>
      <c r="C50" s="1180"/>
      <c r="D50" s="62"/>
      <c r="E50" s="1156" t="s">
        <v>15</v>
      </c>
      <c r="F50" s="1156"/>
      <c r="G50" s="1156"/>
      <c r="H50" s="1156"/>
      <c r="I50" s="1156"/>
      <c r="J50" s="1157"/>
      <c r="K50" s="63">
        <v>81</v>
      </c>
      <c r="L50" s="64">
        <v>66</v>
      </c>
      <c r="M50" s="64">
        <v>53</v>
      </c>
      <c r="N50" s="64">
        <v>53</v>
      </c>
      <c r="O50" s="65">
        <v>53</v>
      </c>
      <c r="P50" s="48"/>
      <c r="Q50" s="48"/>
      <c r="R50" s="48"/>
      <c r="S50" s="48"/>
      <c r="T50" s="48"/>
      <c r="U50" s="48"/>
    </row>
    <row r="51" spans="1:21" ht="30.7" customHeight="1">
      <c r="A51" s="48"/>
      <c r="B51" s="1181"/>
      <c r="C51" s="1182"/>
      <c r="D51" s="66"/>
      <c r="E51" s="1156" t="s">
        <v>16</v>
      </c>
      <c r="F51" s="1156"/>
      <c r="G51" s="1156"/>
      <c r="H51" s="1156"/>
      <c r="I51" s="1156"/>
      <c r="J51" s="1157"/>
      <c r="K51" s="63">
        <v>0</v>
      </c>
      <c r="L51" s="64" t="s">
        <v>486</v>
      </c>
      <c r="M51" s="64" t="s">
        <v>486</v>
      </c>
      <c r="N51" s="64" t="s">
        <v>486</v>
      </c>
      <c r="O51" s="65" t="s">
        <v>486</v>
      </c>
      <c r="P51" s="48"/>
      <c r="Q51" s="48"/>
      <c r="R51" s="48"/>
      <c r="S51" s="48"/>
      <c r="T51" s="48"/>
      <c r="U51" s="48"/>
    </row>
    <row r="52" spans="1:21" ht="30.7" customHeight="1">
      <c r="A52" s="48"/>
      <c r="B52" s="1154" t="s">
        <v>17</v>
      </c>
      <c r="C52" s="1155"/>
      <c r="D52" s="66"/>
      <c r="E52" s="1156" t="s">
        <v>18</v>
      </c>
      <c r="F52" s="1156"/>
      <c r="G52" s="1156"/>
      <c r="H52" s="1156"/>
      <c r="I52" s="1156"/>
      <c r="J52" s="1157"/>
      <c r="K52" s="63">
        <v>5475</v>
      </c>
      <c r="L52" s="64">
        <v>5507</v>
      </c>
      <c r="M52" s="64">
        <v>5358</v>
      </c>
      <c r="N52" s="64">
        <v>5252</v>
      </c>
      <c r="O52" s="65">
        <v>5251</v>
      </c>
      <c r="P52" s="48"/>
      <c r="Q52" s="48"/>
      <c r="R52" s="48"/>
      <c r="S52" s="48"/>
      <c r="T52" s="48"/>
      <c r="U52" s="48"/>
    </row>
    <row r="53" spans="1:21" ht="30.7" customHeight="1" thickBot="1">
      <c r="A53" s="48"/>
      <c r="B53" s="1158" t="s">
        <v>19</v>
      </c>
      <c r="C53" s="1159"/>
      <c r="D53" s="67"/>
      <c r="E53" s="1160" t="s">
        <v>20</v>
      </c>
      <c r="F53" s="1160"/>
      <c r="G53" s="1160"/>
      <c r="H53" s="1160"/>
      <c r="I53" s="1160"/>
      <c r="J53" s="1161"/>
      <c r="K53" s="68">
        <v>1641</v>
      </c>
      <c r="L53" s="69">
        <v>1919</v>
      </c>
      <c r="M53" s="69">
        <v>2107</v>
      </c>
      <c r="N53" s="69">
        <v>1737</v>
      </c>
      <c r="O53" s="70">
        <v>1502</v>
      </c>
      <c r="P53" s="48"/>
      <c r="Q53" s="48"/>
      <c r="R53" s="48"/>
      <c r="S53" s="48"/>
      <c r="T53" s="48"/>
      <c r="U53" s="48"/>
    </row>
    <row r="54" spans="1:21" ht="23.95"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c r="B58" s="1162" t="s">
        <v>24</v>
      </c>
      <c r="C58" s="1163"/>
      <c r="D58" s="1168" t="s">
        <v>25</v>
      </c>
      <c r="E58" s="1169"/>
      <c r="F58" s="1169"/>
      <c r="G58" s="1169"/>
      <c r="H58" s="1169"/>
      <c r="I58" s="1169"/>
      <c r="J58" s="1170"/>
      <c r="K58" s="83"/>
      <c r="L58" s="84"/>
      <c r="M58" s="84"/>
      <c r="N58" s="84"/>
      <c r="O58" s="85"/>
    </row>
    <row r="59" spans="1:21" ht="31.5" customHeight="1">
      <c r="B59" s="1164"/>
      <c r="C59" s="1165"/>
      <c r="D59" s="1171" t="s">
        <v>26</v>
      </c>
      <c r="E59" s="1172"/>
      <c r="F59" s="1172"/>
      <c r="G59" s="1172"/>
      <c r="H59" s="1172"/>
      <c r="I59" s="1172"/>
      <c r="J59" s="1173"/>
      <c r="K59" s="86"/>
      <c r="L59" s="87"/>
      <c r="M59" s="87"/>
      <c r="N59" s="87"/>
      <c r="O59" s="88"/>
    </row>
    <row r="60" spans="1:21" ht="31.5" customHeight="1" thickBot="1">
      <c r="B60" s="1166"/>
      <c r="C60" s="1167"/>
      <c r="D60" s="1174" t="s">
        <v>27</v>
      </c>
      <c r="E60" s="1175"/>
      <c r="F60" s="1175"/>
      <c r="G60" s="1175"/>
      <c r="H60" s="1175"/>
      <c r="I60" s="1175"/>
      <c r="J60" s="1176"/>
      <c r="K60" s="89"/>
      <c r="L60" s="90"/>
      <c r="M60" s="90"/>
      <c r="N60" s="90"/>
      <c r="O60" s="91"/>
    </row>
    <row r="61" spans="1:21" ht="23.95" customHeight="1">
      <c r="B61" s="92"/>
      <c r="C61" s="92"/>
      <c r="D61" s="93" t="s">
        <v>28</v>
      </c>
      <c r="E61" s="94"/>
      <c r="F61" s="94"/>
      <c r="G61" s="94"/>
      <c r="H61" s="94"/>
      <c r="I61" s="94"/>
      <c r="J61" s="94"/>
      <c r="K61" s="94"/>
      <c r="L61" s="94"/>
      <c r="M61" s="94"/>
      <c r="N61" s="94"/>
      <c r="O61" s="94"/>
    </row>
    <row r="62" spans="1:21" ht="23.95" customHeight="1">
      <c r="B62" s="95"/>
      <c r="C62" s="95"/>
      <c r="D62" s="93" t="s">
        <v>29</v>
      </c>
      <c r="E62" s="94"/>
      <c r="F62" s="94"/>
      <c r="G62" s="94"/>
      <c r="H62" s="94"/>
      <c r="I62" s="94"/>
      <c r="J62" s="94"/>
      <c r="K62" s="94"/>
      <c r="L62" s="94"/>
      <c r="M62" s="94"/>
      <c r="N62" s="94"/>
      <c r="O62" s="94"/>
    </row>
    <row r="63" spans="1:21" ht="23.95" customHeight="1">
      <c r="A63" s="48"/>
      <c r="B63" s="71"/>
      <c r="C63" s="48"/>
      <c r="D63" s="48"/>
      <c r="E63" s="48"/>
      <c r="F63" s="48"/>
      <c r="G63" s="48"/>
      <c r="H63" s="48"/>
      <c r="I63" s="48"/>
      <c r="J63" s="48"/>
      <c r="K63" s="48"/>
      <c r="L63" s="48"/>
      <c r="M63" s="48"/>
      <c r="N63" s="48"/>
      <c r="O63" s="48"/>
      <c r="P63" s="48"/>
      <c r="Q63" s="48"/>
      <c r="R63" s="48"/>
      <c r="S63" s="48"/>
      <c r="T63" s="48"/>
      <c r="U63" s="48"/>
    </row>
    <row r="64" spans="1:21" ht="23.95"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Zn19PLGQfpvXYctPk8owUE2GArpKj5yVuoxmVFRcdfTYu1YCMWgq7rwxCSYU3CAcLMlhi7YQIcQB9hyomZ3qA==" saltValue="QTeLiYKmWxRx7LWzOn7j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election activeCell="J45" sqref="J45"/>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row r="2" ht="15.05" customHeight="1"/>
    <row r="3" ht="15.05" customHeight="1"/>
    <row r="4" ht="15.05" customHeight="1"/>
    <row r="5" ht="15.05" customHeight="1"/>
    <row r="6" ht="15.05" customHeight="1"/>
    <row r="7" ht="15.05" customHeight="1"/>
    <row r="8" ht="15.05" customHeight="1"/>
    <row r="9" ht="15.05" customHeight="1"/>
    <row r="10" ht="15.05" customHeight="1"/>
    <row r="11" ht="15.05" customHeight="1"/>
    <row r="12" ht="15.05" customHeight="1"/>
    <row r="13" ht="15.05" customHeight="1"/>
    <row r="14" ht="15.05" customHeight="1"/>
    <row r="15" ht="15.05" customHeight="1"/>
    <row r="16" ht="15.05" customHeight="1"/>
    <row r="17" ht="15.05" customHeight="1"/>
    <row r="18" ht="15.05" customHeight="1"/>
    <row r="19" ht="15.05" customHeight="1"/>
    <row r="20" ht="15.05" customHeight="1"/>
    <row r="21" ht="15.05" customHeight="1"/>
    <row r="22" ht="15.05" customHeight="1"/>
    <row r="23" ht="15.05" customHeight="1"/>
    <row r="24" ht="15.05" customHeight="1"/>
    <row r="25" ht="15.05" customHeight="1"/>
    <row r="26" ht="15.05" customHeight="1"/>
    <row r="27" ht="15.05" customHeight="1"/>
    <row r="28" ht="15.05" customHeight="1"/>
    <row r="29" ht="15.05" customHeight="1"/>
    <row r="30" ht="15.05" customHeight="1"/>
    <row r="31" ht="15.05" customHeight="1"/>
    <row r="32" ht="15.05" customHeight="1"/>
    <row r="33" spans="2:13" ht="15.05" customHeight="1"/>
    <row r="34" spans="2:13" ht="15.05" customHeight="1"/>
    <row r="35" spans="2:13" ht="15.05" customHeight="1"/>
    <row r="36" spans="2:13" ht="15.05" customHeight="1"/>
    <row r="37" spans="2:13" ht="15.05" customHeight="1"/>
    <row r="38" spans="2:13" ht="15.05" customHeight="1"/>
    <row r="39" spans="2:13" ht="27.7" customHeight="1" thickBot="1">
      <c r="M39" s="97" t="s">
        <v>7</v>
      </c>
    </row>
    <row r="40" spans="2:13" ht="27.7" customHeight="1" thickBot="1">
      <c r="B40" s="98" t="s">
        <v>8</v>
      </c>
      <c r="C40" s="99"/>
      <c r="D40" s="99"/>
      <c r="E40" s="100"/>
      <c r="F40" s="100"/>
      <c r="G40" s="100"/>
      <c r="H40" s="101" t="s">
        <v>2</v>
      </c>
      <c r="I40" s="102" t="s">
        <v>525</v>
      </c>
      <c r="J40" s="103" t="s">
        <v>526</v>
      </c>
      <c r="K40" s="103" t="s">
        <v>527</v>
      </c>
      <c r="L40" s="103" t="s">
        <v>528</v>
      </c>
      <c r="M40" s="104" t="s">
        <v>529</v>
      </c>
    </row>
    <row r="41" spans="2:13" ht="27.7" customHeight="1">
      <c r="B41" s="1197" t="s">
        <v>30</v>
      </c>
      <c r="C41" s="1198"/>
      <c r="D41" s="105"/>
      <c r="E41" s="1199" t="s">
        <v>31</v>
      </c>
      <c r="F41" s="1199"/>
      <c r="G41" s="1199"/>
      <c r="H41" s="1200"/>
      <c r="I41" s="343">
        <v>63823</v>
      </c>
      <c r="J41" s="344">
        <v>62846</v>
      </c>
      <c r="K41" s="344">
        <v>58137</v>
      </c>
      <c r="L41" s="344">
        <v>54358</v>
      </c>
      <c r="M41" s="345">
        <v>51615</v>
      </c>
    </row>
    <row r="42" spans="2:13" ht="27.7" customHeight="1">
      <c r="B42" s="1187"/>
      <c r="C42" s="1188"/>
      <c r="D42" s="106"/>
      <c r="E42" s="1191" t="s">
        <v>32</v>
      </c>
      <c r="F42" s="1191"/>
      <c r="G42" s="1191"/>
      <c r="H42" s="1192"/>
      <c r="I42" s="346">
        <v>264</v>
      </c>
      <c r="J42" s="347">
        <v>199</v>
      </c>
      <c r="K42" s="347">
        <v>146</v>
      </c>
      <c r="L42" s="347">
        <v>94</v>
      </c>
      <c r="M42" s="348">
        <v>41</v>
      </c>
    </row>
    <row r="43" spans="2:13" ht="27.7" customHeight="1">
      <c r="B43" s="1187"/>
      <c r="C43" s="1188"/>
      <c r="D43" s="106"/>
      <c r="E43" s="1191" t="s">
        <v>33</v>
      </c>
      <c r="F43" s="1191"/>
      <c r="G43" s="1191"/>
      <c r="H43" s="1192"/>
      <c r="I43" s="346">
        <v>19556</v>
      </c>
      <c r="J43" s="347">
        <v>18246</v>
      </c>
      <c r="K43" s="347">
        <v>16869</v>
      </c>
      <c r="L43" s="347">
        <v>16023</v>
      </c>
      <c r="M43" s="348">
        <v>14722</v>
      </c>
    </row>
    <row r="44" spans="2:13" ht="27.7" customHeight="1">
      <c r="B44" s="1187"/>
      <c r="C44" s="1188"/>
      <c r="D44" s="106"/>
      <c r="E44" s="1191" t="s">
        <v>34</v>
      </c>
      <c r="F44" s="1191"/>
      <c r="G44" s="1191"/>
      <c r="H44" s="1192"/>
      <c r="I44" s="346" t="s">
        <v>486</v>
      </c>
      <c r="J44" s="347" t="s">
        <v>486</v>
      </c>
      <c r="K44" s="347" t="s">
        <v>486</v>
      </c>
      <c r="L44" s="347" t="s">
        <v>486</v>
      </c>
      <c r="M44" s="348" t="s">
        <v>486</v>
      </c>
    </row>
    <row r="45" spans="2:13" ht="27.7" customHeight="1">
      <c r="B45" s="1187"/>
      <c r="C45" s="1188"/>
      <c r="D45" s="106"/>
      <c r="E45" s="1191" t="s">
        <v>35</v>
      </c>
      <c r="F45" s="1191"/>
      <c r="G45" s="1191"/>
      <c r="H45" s="1192"/>
      <c r="I45" s="346">
        <v>4101</v>
      </c>
      <c r="J45" s="347">
        <v>4034</v>
      </c>
      <c r="K45" s="347">
        <v>4011</v>
      </c>
      <c r="L45" s="347">
        <v>4008</v>
      </c>
      <c r="M45" s="348">
        <v>4086</v>
      </c>
    </row>
    <row r="46" spans="2:13" ht="27.7" customHeight="1">
      <c r="B46" s="1187"/>
      <c r="C46" s="1188"/>
      <c r="D46" s="107"/>
      <c r="E46" s="1191" t="s">
        <v>36</v>
      </c>
      <c r="F46" s="1191"/>
      <c r="G46" s="1191"/>
      <c r="H46" s="1192"/>
      <c r="I46" s="346">
        <v>5</v>
      </c>
      <c r="J46" s="347">
        <v>4</v>
      </c>
      <c r="K46" s="347">
        <v>0</v>
      </c>
      <c r="L46" s="347">
        <v>1</v>
      </c>
      <c r="M46" s="348">
        <v>1</v>
      </c>
    </row>
    <row r="47" spans="2:13" ht="27.7" customHeight="1">
      <c r="B47" s="1187"/>
      <c r="C47" s="1188"/>
      <c r="D47" s="108"/>
      <c r="E47" s="1201" t="s">
        <v>37</v>
      </c>
      <c r="F47" s="1202"/>
      <c r="G47" s="1202"/>
      <c r="H47" s="1203"/>
      <c r="I47" s="346" t="s">
        <v>486</v>
      </c>
      <c r="J47" s="347" t="s">
        <v>486</v>
      </c>
      <c r="K47" s="347" t="s">
        <v>486</v>
      </c>
      <c r="L47" s="347" t="s">
        <v>486</v>
      </c>
      <c r="M47" s="348" t="s">
        <v>486</v>
      </c>
    </row>
    <row r="48" spans="2:13" ht="27.7" customHeight="1">
      <c r="B48" s="1187"/>
      <c r="C48" s="1188"/>
      <c r="D48" s="106"/>
      <c r="E48" s="1191" t="s">
        <v>38</v>
      </c>
      <c r="F48" s="1191"/>
      <c r="G48" s="1191"/>
      <c r="H48" s="1192"/>
      <c r="I48" s="346" t="s">
        <v>486</v>
      </c>
      <c r="J48" s="347" t="s">
        <v>486</v>
      </c>
      <c r="K48" s="347" t="s">
        <v>486</v>
      </c>
      <c r="L48" s="347" t="s">
        <v>486</v>
      </c>
      <c r="M48" s="348" t="s">
        <v>486</v>
      </c>
    </row>
    <row r="49" spans="2:13" ht="27.7" customHeight="1">
      <c r="B49" s="1189"/>
      <c r="C49" s="1190"/>
      <c r="D49" s="106"/>
      <c r="E49" s="1191" t="s">
        <v>39</v>
      </c>
      <c r="F49" s="1191"/>
      <c r="G49" s="1191"/>
      <c r="H49" s="1192"/>
      <c r="I49" s="346" t="s">
        <v>486</v>
      </c>
      <c r="J49" s="347" t="s">
        <v>486</v>
      </c>
      <c r="K49" s="347" t="s">
        <v>486</v>
      </c>
      <c r="L49" s="347" t="s">
        <v>486</v>
      </c>
      <c r="M49" s="348" t="s">
        <v>486</v>
      </c>
    </row>
    <row r="50" spans="2:13" ht="27.7" customHeight="1">
      <c r="B50" s="1185" t="s">
        <v>40</v>
      </c>
      <c r="C50" s="1186"/>
      <c r="D50" s="109"/>
      <c r="E50" s="1191" t="s">
        <v>41</v>
      </c>
      <c r="F50" s="1191"/>
      <c r="G50" s="1191"/>
      <c r="H50" s="1192"/>
      <c r="I50" s="346">
        <v>8638</v>
      </c>
      <c r="J50" s="347">
        <v>9609</v>
      </c>
      <c r="K50" s="347">
        <v>9947</v>
      </c>
      <c r="L50" s="347">
        <v>10091</v>
      </c>
      <c r="M50" s="348">
        <v>10235</v>
      </c>
    </row>
    <row r="51" spans="2:13" ht="27.7" customHeight="1">
      <c r="B51" s="1187"/>
      <c r="C51" s="1188"/>
      <c r="D51" s="106"/>
      <c r="E51" s="1191" t="s">
        <v>42</v>
      </c>
      <c r="F51" s="1191"/>
      <c r="G51" s="1191"/>
      <c r="H51" s="1192"/>
      <c r="I51" s="346">
        <v>173</v>
      </c>
      <c r="J51" s="347">
        <v>164</v>
      </c>
      <c r="K51" s="347">
        <v>192</v>
      </c>
      <c r="L51" s="347">
        <v>51</v>
      </c>
      <c r="M51" s="348">
        <v>91</v>
      </c>
    </row>
    <row r="52" spans="2:13" ht="27.7" customHeight="1">
      <c r="B52" s="1189"/>
      <c r="C52" s="1190"/>
      <c r="D52" s="106"/>
      <c r="E52" s="1191" t="s">
        <v>43</v>
      </c>
      <c r="F52" s="1191"/>
      <c r="G52" s="1191"/>
      <c r="H52" s="1192"/>
      <c r="I52" s="346">
        <v>61272</v>
      </c>
      <c r="J52" s="347">
        <v>59266</v>
      </c>
      <c r="K52" s="347">
        <v>55351</v>
      </c>
      <c r="L52" s="347">
        <v>51497</v>
      </c>
      <c r="M52" s="348">
        <v>47496</v>
      </c>
    </row>
    <row r="53" spans="2:13" ht="27.7" customHeight="1" thickBot="1">
      <c r="B53" s="1193" t="s">
        <v>19</v>
      </c>
      <c r="C53" s="1194"/>
      <c r="D53" s="110"/>
      <c r="E53" s="1195" t="s">
        <v>44</v>
      </c>
      <c r="F53" s="1195"/>
      <c r="G53" s="1195"/>
      <c r="H53" s="1196"/>
      <c r="I53" s="349">
        <v>17666</v>
      </c>
      <c r="J53" s="350">
        <v>16291</v>
      </c>
      <c r="K53" s="350">
        <v>13674</v>
      </c>
      <c r="L53" s="350">
        <v>12845</v>
      </c>
      <c r="M53" s="351">
        <v>12644</v>
      </c>
    </row>
    <row r="54" spans="2:13" ht="27.7" customHeight="1">
      <c r="B54" s="111"/>
      <c r="C54" s="112"/>
      <c r="D54" s="112"/>
      <c r="E54" s="113"/>
      <c r="F54" s="113"/>
      <c r="G54" s="113"/>
      <c r="H54" s="113"/>
      <c r="I54" s="114"/>
      <c r="J54" s="114"/>
      <c r="K54" s="114"/>
      <c r="L54" s="114"/>
      <c r="M54" s="114"/>
    </row>
    <row r="55" spans="2:13" ht="13.8"/>
  </sheetData>
  <sheetProtection algorithmName="SHA-512" hashValue="SQTc+sy+P/pDzbHIcIJw23sQoDPBr+GcM9yA456mc/UEUjt5FgMLjj81NOcZXMgsZbBaQKnr3cAKppJ6bHnkuA==" saltValue="TCSyzRkoF0u+FhuZJ1P6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row r="2" ht="16.45" customHeight="1"/>
    <row r="3" ht="16.45" customHeight="1"/>
    <row r="4" ht="16.45" customHeight="1"/>
    <row r="5" ht="16.45" customHeight="1"/>
    <row r="6" ht="16.45" customHeight="1"/>
    <row r="7" ht="16.45" customHeight="1"/>
    <row r="8" ht="16.45" customHeight="1"/>
    <row r="9" ht="16.45" customHeight="1"/>
    <row r="10" ht="16.45" customHeight="1"/>
    <row r="11" ht="16.45" customHeight="1"/>
    <row r="12" ht="16.45" customHeight="1"/>
    <row r="13" ht="16.45" customHeight="1"/>
    <row r="14" ht="16.45" customHeight="1"/>
    <row r="15" ht="16.45" customHeight="1"/>
    <row r="16" ht="16.45" customHeight="1"/>
    <row r="17" ht="16.45" customHeight="1"/>
    <row r="18" ht="16.45" customHeight="1"/>
    <row r="19" ht="16.45" customHeight="1"/>
    <row r="20" ht="16.45" customHeight="1"/>
    <row r="21" ht="16.45" customHeight="1"/>
    <row r="22" ht="16.45" customHeight="1"/>
    <row r="23" ht="16.45" customHeight="1"/>
    <row r="24" ht="16.45" customHeight="1"/>
    <row r="25" ht="16.45" customHeight="1"/>
    <row r="26" ht="16.45" customHeight="1"/>
    <row r="27" ht="16.45" customHeight="1"/>
    <row r="28" ht="16.45" customHeight="1"/>
    <row r="29" ht="16.45" customHeight="1"/>
    <row r="30" ht="16.45" customHeight="1"/>
    <row r="31" ht="16.45" customHeight="1"/>
    <row r="32" ht="16.45" customHeight="1"/>
    <row r="33" ht="16.45" customHeight="1"/>
    <row r="34" ht="16.45" customHeight="1"/>
    <row r="35" ht="16.45" customHeight="1"/>
    <row r="36" ht="16.45" customHeight="1"/>
    <row r="37" ht="16.45" customHeight="1"/>
    <row r="38" ht="16.45" customHeight="1"/>
    <row r="39" ht="16.45" customHeight="1"/>
    <row r="40" ht="16.45" customHeight="1"/>
    <row r="41" ht="16.45" customHeight="1"/>
    <row r="42" ht="16.45" customHeight="1"/>
    <row r="43" ht="16.45" customHeight="1"/>
    <row r="44" ht="16.45" customHeight="1"/>
    <row r="45" ht="16.45" customHeight="1"/>
    <row r="46" ht="16.45" customHeight="1"/>
    <row r="47" ht="16.45" customHeight="1"/>
    <row r="48" ht="16.45" customHeight="1"/>
    <row r="49" spans="2:8" ht="20.2" customHeight="1"/>
    <row r="50" spans="2:8" ht="16.45" customHeight="1"/>
    <row r="51" spans="2:8" ht="29.3" customHeight="1"/>
    <row r="52" spans="2:8" ht="29.3" customHeight="1"/>
    <row r="53" spans="2:8" ht="52.45" customHeight="1" thickBot="1">
      <c r="B53" s="2"/>
      <c r="C53" s="2"/>
      <c r="D53" s="2"/>
      <c r="E53" s="2"/>
      <c r="F53" s="2"/>
      <c r="G53" s="2"/>
      <c r="H53" s="115" t="s">
        <v>45</v>
      </c>
    </row>
    <row r="54" spans="2:8" ht="29.3" customHeight="1" thickBot="1">
      <c r="B54" s="116" t="s">
        <v>1</v>
      </c>
      <c r="C54" s="117"/>
      <c r="D54" s="117"/>
      <c r="E54" s="118" t="s">
        <v>2</v>
      </c>
      <c r="F54" s="119" t="s">
        <v>527</v>
      </c>
      <c r="G54" s="119" t="s">
        <v>528</v>
      </c>
      <c r="H54" s="120" t="s">
        <v>529</v>
      </c>
    </row>
    <row r="55" spans="2:8" ht="52.45" customHeight="1">
      <c r="B55" s="121"/>
      <c r="C55" s="1212" t="s">
        <v>46</v>
      </c>
      <c r="D55" s="1212"/>
      <c r="E55" s="1213"/>
      <c r="F55" s="352">
        <v>4584</v>
      </c>
      <c r="G55" s="352">
        <v>4604</v>
      </c>
      <c r="H55" s="353">
        <v>4625</v>
      </c>
    </row>
    <row r="56" spans="2:8" ht="52.45" customHeight="1">
      <c r="B56" s="122"/>
      <c r="C56" s="1214" t="s">
        <v>47</v>
      </c>
      <c r="D56" s="1214"/>
      <c r="E56" s="1215"/>
      <c r="F56" s="354">
        <v>1763</v>
      </c>
      <c r="G56" s="354">
        <v>1765</v>
      </c>
      <c r="H56" s="355">
        <v>1929</v>
      </c>
    </row>
    <row r="57" spans="2:8" ht="53.25" customHeight="1">
      <c r="B57" s="122"/>
      <c r="C57" s="1216" t="s">
        <v>48</v>
      </c>
      <c r="D57" s="1216"/>
      <c r="E57" s="1217"/>
      <c r="F57" s="356">
        <v>5217</v>
      </c>
      <c r="G57" s="356">
        <v>5265</v>
      </c>
      <c r="H57" s="357">
        <v>5173</v>
      </c>
    </row>
    <row r="58" spans="2:8" ht="45.7" customHeight="1">
      <c r="B58" s="123"/>
      <c r="C58" s="1204" t="s">
        <v>559</v>
      </c>
      <c r="D58" s="1205"/>
      <c r="E58" s="1206"/>
      <c r="F58" s="358">
        <v>2648</v>
      </c>
      <c r="G58" s="358">
        <v>2648</v>
      </c>
      <c r="H58" s="359">
        <v>2651</v>
      </c>
    </row>
    <row r="59" spans="2:8" ht="45.7" customHeight="1">
      <c r="B59" s="123"/>
      <c r="C59" s="1204" t="s">
        <v>560</v>
      </c>
      <c r="D59" s="1205"/>
      <c r="E59" s="1206"/>
      <c r="F59" s="358">
        <v>2063</v>
      </c>
      <c r="G59" s="358">
        <v>2103</v>
      </c>
      <c r="H59" s="359">
        <v>2126</v>
      </c>
    </row>
    <row r="60" spans="2:8" ht="45.7" customHeight="1">
      <c r="B60" s="123"/>
      <c r="C60" s="1204" t="s">
        <v>561</v>
      </c>
      <c r="D60" s="1205"/>
      <c r="E60" s="1206"/>
      <c r="F60" s="358">
        <v>302</v>
      </c>
      <c r="G60" s="358">
        <v>316</v>
      </c>
      <c r="H60" s="359">
        <v>216</v>
      </c>
    </row>
    <row r="61" spans="2:8" ht="45.7" customHeight="1">
      <c r="B61" s="123"/>
      <c r="C61" s="1204" t="s">
        <v>562</v>
      </c>
      <c r="D61" s="1205"/>
      <c r="E61" s="1206"/>
      <c r="F61" s="358">
        <v>98</v>
      </c>
      <c r="G61" s="358">
        <v>97</v>
      </c>
      <c r="H61" s="359">
        <v>96</v>
      </c>
    </row>
    <row r="62" spans="2:8" ht="45.7" customHeight="1" thickBot="1">
      <c r="B62" s="124"/>
      <c r="C62" s="1207" t="s">
        <v>563</v>
      </c>
      <c r="D62" s="1208"/>
      <c r="E62" s="1209"/>
      <c r="F62" s="360">
        <v>46</v>
      </c>
      <c r="G62" s="360">
        <v>46</v>
      </c>
      <c r="H62" s="361">
        <v>46</v>
      </c>
    </row>
    <row r="63" spans="2:8" ht="52.45" customHeight="1" thickBot="1">
      <c r="B63" s="125"/>
      <c r="C63" s="1210" t="s">
        <v>49</v>
      </c>
      <c r="D63" s="1210"/>
      <c r="E63" s="1211"/>
      <c r="F63" s="362">
        <v>11565</v>
      </c>
      <c r="G63" s="362">
        <v>11633</v>
      </c>
      <c r="H63" s="363">
        <v>11728</v>
      </c>
    </row>
    <row r="64" spans="2:8" ht="13.8"/>
  </sheetData>
  <sheetProtection algorithmName="SHA-512" hashValue="ov9Z9XhKzRuPDxAYceJKz4aPX1cSm+UkZYSFGfERp9o9tHW8P8teWCAWkJNj0pz/J/ZxXzsKvbByQhyRi2xOjw==" saltValue="gJnjPLgSFTzXp361fZXO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50</v>
      </c>
      <c r="E2" s="137"/>
      <c r="F2" s="138" t="s">
        <v>524</v>
      </c>
      <c r="G2" s="139"/>
      <c r="H2" s="140"/>
    </row>
    <row r="3" spans="1:8">
      <c r="A3" s="136" t="s">
        <v>517</v>
      </c>
      <c r="B3" s="141"/>
      <c r="C3" s="142"/>
      <c r="D3" s="143">
        <v>118186</v>
      </c>
      <c r="E3" s="144"/>
      <c r="F3" s="145">
        <v>45483</v>
      </c>
      <c r="G3" s="146"/>
      <c r="H3" s="147"/>
    </row>
    <row r="4" spans="1:8">
      <c r="A4" s="148"/>
      <c r="B4" s="149"/>
      <c r="C4" s="150"/>
      <c r="D4" s="151">
        <v>72846</v>
      </c>
      <c r="E4" s="152"/>
      <c r="F4" s="153">
        <v>24241</v>
      </c>
      <c r="G4" s="154"/>
      <c r="H4" s="155"/>
    </row>
    <row r="5" spans="1:8">
      <c r="A5" s="136" t="s">
        <v>519</v>
      </c>
      <c r="B5" s="141"/>
      <c r="C5" s="142"/>
      <c r="D5" s="143">
        <v>73231</v>
      </c>
      <c r="E5" s="144"/>
      <c r="F5" s="145">
        <v>45945</v>
      </c>
      <c r="G5" s="146"/>
      <c r="H5" s="147"/>
    </row>
    <row r="6" spans="1:8">
      <c r="A6" s="148"/>
      <c r="B6" s="149"/>
      <c r="C6" s="150"/>
      <c r="D6" s="151">
        <v>28245</v>
      </c>
      <c r="E6" s="152"/>
      <c r="F6" s="153">
        <v>25180</v>
      </c>
      <c r="G6" s="154"/>
      <c r="H6" s="155"/>
    </row>
    <row r="7" spans="1:8">
      <c r="A7" s="136" t="s">
        <v>520</v>
      </c>
      <c r="B7" s="141"/>
      <c r="C7" s="142"/>
      <c r="D7" s="143">
        <v>33600</v>
      </c>
      <c r="E7" s="144"/>
      <c r="F7" s="145">
        <v>44475</v>
      </c>
      <c r="G7" s="146"/>
      <c r="H7" s="147"/>
    </row>
    <row r="8" spans="1:8">
      <c r="A8" s="148"/>
      <c r="B8" s="149"/>
      <c r="C8" s="150"/>
      <c r="D8" s="151">
        <v>15673</v>
      </c>
      <c r="E8" s="152"/>
      <c r="F8" s="153">
        <v>24780</v>
      </c>
      <c r="G8" s="154"/>
      <c r="H8" s="155"/>
    </row>
    <row r="9" spans="1:8">
      <c r="A9" s="136" t="s">
        <v>521</v>
      </c>
      <c r="B9" s="141"/>
      <c r="C9" s="142"/>
      <c r="D9" s="143">
        <v>37577</v>
      </c>
      <c r="E9" s="144"/>
      <c r="F9" s="145">
        <v>45982</v>
      </c>
      <c r="G9" s="146"/>
      <c r="H9" s="147"/>
    </row>
    <row r="10" spans="1:8">
      <c r="A10" s="148"/>
      <c r="B10" s="149"/>
      <c r="C10" s="150"/>
      <c r="D10" s="151">
        <v>15977</v>
      </c>
      <c r="E10" s="152"/>
      <c r="F10" s="153">
        <v>25583</v>
      </c>
      <c r="G10" s="154"/>
      <c r="H10" s="155"/>
    </row>
    <row r="11" spans="1:8">
      <c r="A11" s="136" t="s">
        <v>522</v>
      </c>
      <c r="B11" s="141"/>
      <c r="C11" s="142"/>
      <c r="D11" s="143">
        <v>47149</v>
      </c>
      <c r="E11" s="144"/>
      <c r="F11" s="145">
        <v>50538</v>
      </c>
      <c r="G11" s="146"/>
      <c r="H11" s="147"/>
    </row>
    <row r="12" spans="1:8">
      <c r="A12" s="148"/>
      <c r="B12" s="149"/>
      <c r="C12" s="156"/>
      <c r="D12" s="151">
        <v>24806</v>
      </c>
      <c r="E12" s="152"/>
      <c r="F12" s="153">
        <v>29053</v>
      </c>
      <c r="G12" s="154"/>
      <c r="H12" s="155"/>
    </row>
    <row r="13" spans="1:8">
      <c r="A13" s="136"/>
      <c r="B13" s="141"/>
      <c r="C13" s="157"/>
      <c r="D13" s="158">
        <v>61949</v>
      </c>
      <c r="E13" s="159"/>
      <c r="F13" s="160">
        <v>46485</v>
      </c>
      <c r="G13" s="161"/>
      <c r="H13" s="147"/>
    </row>
    <row r="14" spans="1:8">
      <c r="A14" s="148"/>
      <c r="B14" s="149"/>
      <c r="C14" s="150"/>
      <c r="D14" s="151">
        <v>31509</v>
      </c>
      <c r="E14" s="152"/>
      <c r="F14" s="153">
        <v>25767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5.26</v>
      </c>
      <c r="C19" s="162">
        <f>ROUND(VALUE(SUBSTITUTE(実質収支比率等に係る経年分析!G$48,"▲","-")),2)</f>
        <v>6.85</v>
      </c>
      <c r="D19" s="162">
        <f>ROUND(VALUE(SUBSTITUTE(実質収支比率等に係る経年分析!H$48,"▲","-")),2)</f>
        <v>5.98</v>
      </c>
      <c r="E19" s="162">
        <f>ROUND(VALUE(SUBSTITUTE(実質収支比率等に係る経年分析!I$48,"▲","-")),2)</f>
        <v>6.6</v>
      </c>
      <c r="F19" s="162">
        <f>ROUND(VALUE(SUBSTITUTE(実質収支比率等に係る経年分析!J$48,"▲","-")),2)</f>
        <v>3.5</v>
      </c>
    </row>
    <row r="20" spans="1:11">
      <c r="A20" s="162" t="s">
        <v>53</v>
      </c>
      <c r="B20" s="162">
        <f>ROUND(VALUE(SUBSTITUTE(実質収支比率等に係る経年分析!F$47,"▲","-")),2)</f>
        <v>17.989999999999998</v>
      </c>
      <c r="C20" s="162">
        <f>ROUND(VALUE(SUBSTITUTE(実質収支比率等に係る経年分析!G$47,"▲","-")),2)</f>
        <v>17.47</v>
      </c>
      <c r="D20" s="162">
        <f>ROUND(VALUE(SUBSTITUTE(実質収支比率等に係る経年分析!H$47,"▲","-")),2)</f>
        <v>17.829999999999998</v>
      </c>
      <c r="E20" s="162">
        <f>ROUND(VALUE(SUBSTITUTE(実質収支比率等に係る経年分析!I$47,"▲","-")),2)</f>
        <v>17.72</v>
      </c>
      <c r="F20" s="162">
        <f>ROUND(VALUE(SUBSTITUTE(実質収支比率等に係る経年分析!J$47,"▲","-")),2)</f>
        <v>17.329999999999998</v>
      </c>
    </row>
    <row r="21" spans="1:11">
      <c r="A21" s="162" t="s">
        <v>54</v>
      </c>
      <c r="B21" s="162">
        <f>IF(ISNUMBER(VALUE(SUBSTITUTE(実質収支比率等に係る経年分析!F$49,"▲","-"))),ROUND(VALUE(SUBSTITUTE(実質収支比率等に係る経年分析!F$49,"▲","-")),2),NA())</f>
        <v>3.03</v>
      </c>
      <c r="C21" s="162">
        <f>IF(ISNUMBER(VALUE(SUBSTITUTE(実質収支比率等に係る経年分析!G$49,"▲","-"))),ROUND(VALUE(SUBSTITUTE(実質収支比率等に係る経年分析!G$49,"▲","-")),2),NA())</f>
        <v>1.82</v>
      </c>
      <c r="D21" s="162">
        <f>IF(ISNUMBER(VALUE(SUBSTITUTE(実質収支比率等に係る経年分析!H$49,"▲","-"))),ROUND(VALUE(SUBSTITUTE(実質収支比率等に係る経年分析!H$49,"▲","-")),2),NA())</f>
        <v>3.54</v>
      </c>
      <c r="E21" s="162">
        <f>IF(ISNUMBER(VALUE(SUBSTITUTE(実質収支比率等に係る経年分析!I$49,"▲","-"))),ROUND(VALUE(SUBSTITUTE(実質収支比率等に係る経年分析!I$49,"▲","-")),2),NA())</f>
        <v>4.74</v>
      </c>
      <c r="F21" s="162">
        <f>IF(ISNUMBER(VALUE(SUBSTITUTE(実質収支比率等に係る経年分析!J$49,"▲","-"))),ROUND(VALUE(SUBSTITUTE(実質収支比率等に係る経年分析!J$49,"▲","-")),2),NA())</f>
        <v>1.2</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str">
        <f>IF(連結実質赤字比率に係る赤字・黒字の構成分析!C$40="",NA(),連結実質赤字比率に係る赤字・黒字の構成分析!C$40)</f>
        <v>後期高齢者医療事業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c r="A31" s="163" t="str">
        <f>IF(連結実質赤字比率に係る赤字・黒字の構成分析!C$39="",NA(),連結実質赤字比率に係る赤字・黒字の構成分析!C$39)</f>
        <v>介護保険事業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c r="A32" s="163" t="str">
        <f>IF(連結実質赤字比率に係る赤字・黒字の構成分析!C$38="",NA(),連結実質赤字比率に係る赤字・黒字の構成分析!C$38)</f>
        <v>病院事業会計</v>
      </c>
      <c r="B32" s="163">
        <f>IF(ROUND(VALUE(SUBSTITUTE(連結実質赤字比率に係る赤字・黒字の構成分析!F$38,"▲", "-")), 2) &lt; 0, ABS(ROUND(VALUE(SUBSTITUTE(連結実質赤字比率に係る赤字・黒字の構成分析!F$38,"▲", "-")), 2)), NA())</f>
        <v>1.1200000000000001</v>
      </c>
      <c r="C32" s="163" t="e">
        <f>IF(ROUND(VALUE(SUBSTITUTE(連結実質赤字比率に係る赤字・黒字の構成分析!F$38,"▲", "-")), 2) &gt;= 0, ABS(ROUND(VALUE(SUBSTITUTE(連結実質赤字比率に係る赤字・黒字の構成分析!F$38,"▲", "-")), 2)), NA())</f>
        <v>#N/A</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c r="A33" s="163" t="str">
        <f>IF(連結実質赤字比率に係る赤字・黒字の構成分析!C$37="",NA(),連結実質赤字比率に係る赤字・黒字の構成分析!C$37)</f>
        <v>国民健康保険事業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0.49</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1.44</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4.8499999999999996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4.4800000000000004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4.67</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5475</v>
      </c>
      <c r="E42" s="164"/>
      <c r="F42" s="164"/>
      <c r="G42" s="164">
        <f>'実質公債費比率（分子）の構造'!L$52</f>
        <v>5507</v>
      </c>
      <c r="H42" s="164"/>
      <c r="I42" s="164"/>
      <c r="J42" s="164">
        <f>'実質公債費比率（分子）の構造'!M$52</f>
        <v>5358</v>
      </c>
      <c r="K42" s="164"/>
      <c r="L42" s="164"/>
      <c r="M42" s="164">
        <f>'実質公債費比率（分子）の構造'!N$52</f>
        <v>5252</v>
      </c>
      <c r="N42" s="164"/>
      <c r="O42" s="164"/>
      <c r="P42" s="164">
        <f>'実質公債費比率（分子）の構造'!O$52</f>
        <v>5251</v>
      </c>
    </row>
    <row r="43" spans="1:16">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81</v>
      </c>
      <c r="C44" s="164"/>
      <c r="D44" s="164"/>
      <c r="E44" s="164">
        <f>'実質公債費比率（分子）の構造'!L$50</f>
        <v>66</v>
      </c>
      <c r="F44" s="164"/>
      <c r="G44" s="164"/>
      <c r="H44" s="164">
        <f>'実質公債費比率（分子）の構造'!M$50</f>
        <v>53</v>
      </c>
      <c r="I44" s="164"/>
      <c r="J44" s="164"/>
      <c r="K44" s="164">
        <f>'実質公債費比率（分子）の構造'!N$50</f>
        <v>53</v>
      </c>
      <c r="L44" s="164"/>
      <c r="M44" s="164"/>
      <c r="N44" s="164">
        <f>'実質公債費比率（分子）の構造'!O$50</f>
        <v>53</v>
      </c>
      <c r="O44" s="164"/>
      <c r="P44" s="164"/>
    </row>
    <row r="45" spans="1:16">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64</v>
      </c>
      <c r="B46" s="164">
        <f>'実質公債費比率（分子）の構造'!K$48</f>
        <v>1902</v>
      </c>
      <c r="C46" s="164"/>
      <c r="D46" s="164"/>
      <c r="E46" s="164">
        <f>'実質公債費比率（分子）の構造'!L$48</f>
        <v>1958</v>
      </c>
      <c r="F46" s="164"/>
      <c r="G46" s="164"/>
      <c r="H46" s="164">
        <f>'実質公債費比率（分子）の構造'!M$48</f>
        <v>1957</v>
      </c>
      <c r="I46" s="164"/>
      <c r="J46" s="164"/>
      <c r="K46" s="164">
        <f>'実質公債費比率（分子）の構造'!N$48</f>
        <v>1950</v>
      </c>
      <c r="L46" s="164"/>
      <c r="M46" s="164"/>
      <c r="N46" s="164">
        <f>'実質公債費比率（分子）の構造'!O$48</f>
        <v>1801</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5133</v>
      </c>
      <c r="C49" s="164"/>
      <c r="D49" s="164"/>
      <c r="E49" s="164">
        <f>'実質公債費比率（分子）の構造'!L$45</f>
        <v>5402</v>
      </c>
      <c r="F49" s="164"/>
      <c r="G49" s="164"/>
      <c r="H49" s="164">
        <f>'実質公債費比率（分子）の構造'!M$45</f>
        <v>5455</v>
      </c>
      <c r="I49" s="164"/>
      <c r="J49" s="164"/>
      <c r="K49" s="164">
        <f>'実質公債費比率（分子）の構造'!N$45</f>
        <v>4986</v>
      </c>
      <c r="L49" s="164"/>
      <c r="M49" s="164"/>
      <c r="N49" s="164">
        <f>'実質公債費比率（分子）の構造'!O$45</f>
        <v>4899</v>
      </c>
      <c r="O49" s="164"/>
      <c r="P49" s="164"/>
    </row>
    <row r="50" spans="1:16">
      <c r="A50" s="164" t="s">
        <v>67</v>
      </c>
      <c r="B50" s="164" t="e">
        <f>NA()</f>
        <v>#N/A</v>
      </c>
      <c r="C50" s="164">
        <f>IF(ISNUMBER('実質公債費比率（分子）の構造'!K$53),'実質公債費比率（分子）の構造'!K$53,NA())</f>
        <v>1641</v>
      </c>
      <c r="D50" s="164" t="e">
        <f>NA()</f>
        <v>#N/A</v>
      </c>
      <c r="E50" s="164" t="e">
        <f>NA()</f>
        <v>#N/A</v>
      </c>
      <c r="F50" s="164">
        <f>IF(ISNUMBER('実質公債費比率（分子）の構造'!L$53),'実質公債費比率（分子）の構造'!L$53,NA())</f>
        <v>1919</v>
      </c>
      <c r="G50" s="164" t="e">
        <f>NA()</f>
        <v>#N/A</v>
      </c>
      <c r="H50" s="164" t="e">
        <f>NA()</f>
        <v>#N/A</v>
      </c>
      <c r="I50" s="164">
        <f>IF(ISNUMBER('実質公債費比率（分子）の構造'!M$53),'実質公債費比率（分子）の構造'!M$53,NA())</f>
        <v>2107</v>
      </c>
      <c r="J50" s="164" t="e">
        <f>NA()</f>
        <v>#N/A</v>
      </c>
      <c r="K50" s="164" t="e">
        <f>NA()</f>
        <v>#N/A</v>
      </c>
      <c r="L50" s="164">
        <f>IF(ISNUMBER('実質公債費比率（分子）の構造'!N$53),'実質公債費比率（分子）の構造'!N$53,NA())</f>
        <v>1737</v>
      </c>
      <c r="M50" s="164" t="e">
        <f>NA()</f>
        <v>#N/A</v>
      </c>
      <c r="N50" s="164" t="e">
        <f>NA()</f>
        <v>#N/A</v>
      </c>
      <c r="O50" s="164">
        <f>IF(ISNUMBER('実質公債費比率（分子）の構造'!O$53),'実質公債費比率（分子）の構造'!O$53,NA())</f>
        <v>1502</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61272</v>
      </c>
      <c r="E56" s="163"/>
      <c r="F56" s="163"/>
      <c r="G56" s="163">
        <f>'将来負担比率（分子）の構造'!J$52</f>
        <v>59266</v>
      </c>
      <c r="H56" s="163"/>
      <c r="I56" s="163"/>
      <c r="J56" s="163">
        <f>'将来負担比率（分子）の構造'!K$52</f>
        <v>55351</v>
      </c>
      <c r="K56" s="163"/>
      <c r="L56" s="163"/>
      <c r="M56" s="163">
        <f>'将来負担比率（分子）の構造'!L$52</f>
        <v>51497</v>
      </c>
      <c r="N56" s="163"/>
      <c r="O56" s="163"/>
      <c r="P56" s="163">
        <f>'将来負担比率（分子）の構造'!M$52</f>
        <v>47496</v>
      </c>
    </row>
    <row r="57" spans="1:16">
      <c r="A57" s="163" t="s">
        <v>42</v>
      </c>
      <c r="B57" s="163"/>
      <c r="C57" s="163"/>
      <c r="D57" s="163">
        <f>'将来負担比率（分子）の構造'!I$51</f>
        <v>173</v>
      </c>
      <c r="E57" s="163"/>
      <c r="F57" s="163"/>
      <c r="G57" s="163">
        <f>'将来負担比率（分子）の構造'!J$51</f>
        <v>164</v>
      </c>
      <c r="H57" s="163"/>
      <c r="I57" s="163"/>
      <c r="J57" s="163">
        <f>'将来負担比率（分子）の構造'!K$51</f>
        <v>192</v>
      </c>
      <c r="K57" s="163"/>
      <c r="L57" s="163"/>
      <c r="M57" s="163">
        <f>'将来負担比率（分子）の構造'!L$51</f>
        <v>51</v>
      </c>
      <c r="N57" s="163"/>
      <c r="O57" s="163"/>
      <c r="P57" s="163">
        <f>'将来負担比率（分子）の構造'!M$51</f>
        <v>91</v>
      </c>
    </row>
    <row r="58" spans="1:16">
      <c r="A58" s="163" t="s">
        <v>41</v>
      </c>
      <c r="B58" s="163"/>
      <c r="C58" s="163"/>
      <c r="D58" s="163">
        <f>'将来負担比率（分子）の構造'!I$50</f>
        <v>8638</v>
      </c>
      <c r="E58" s="163"/>
      <c r="F58" s="163"/>
      <c r="G58" s="163">
        <f>'将来負担比率（分子）の構造'!J$50</f>
        <v>9609</v>
      </c>
      <c r="H58" s="163"/>
      <c r="I58" s="163"/>
      <c r="J58" s="163">
        <f>'将来負担比率（分子）の構造'!K$50</f>
        <v>9947</v>
      </c>
      <c r="K58" s="163"/>
      <c r="L58" s="163"/>
      <c r="M58" s="163">
        <f>'将来負担比率（分子）の構造'!L$50</f>
        <v>10091</v>
      </c>
      <c r="N58" s="163"/>
      <c r="O58" s="163"/>
      <c r="P58" s="163">
        <f>'将来負担比率（分子）の構造'!M$50</f>
        <v>10235</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5</v>
      </c>
      <c r="C61" s="163"/>
      <c r="D61" s="163"/>
      <c r="E61" s="163">
        <f>'将来負担比率（分子）の構造'!J$46</f>
        <v>4</v>
      </c>
      <c r="F61" s="163"/>
      <c r="G61" s="163"/>
      <c r="H61" s="163">
        <f>'将来負担比率（分子）の構造'!K$46</f>
        <v>0</v>
      </c>
      <c r="I61" s="163"/>
      <c r="J61" s="163"/>
      <c r="K61" s="163">
        <f>'将来負担比率（分子）の構造'!L$46</f>
        <v>1</v>
      </c>
      <c r="L61" s="163"/>
      <c r="M61" s="163"/>
      <c r="N61" s="163">
        <f>'将来負担比率（分子）の構造'!M$46</f>
        <v>1</v>
      </c>
      <c r="O61" s="163"/>
      <c r="P61" s="163"/>
    </row>
    <row r="62" spans="1:16">
      <c r="A62" s="163" t="s">
        <v>35</v>
      </c>
      <c r="B62" s="163">
        <f>'将来負担比率（分子）の構造'!I$45</f>
        <v>4101</v>
      </c>
      <c r="C62" s="163"/>
      <c r="D62" s="163"/>
      <c r="E62" s="163">
        <f>'将来負担比率（分子）の構造'!J$45</f>
        <v>4034</v>
      </c>
      <c r="F62" s="163"/>
      <c r="G62" s="163"/>
      <c r="H62" s="163">
        <f>'将来負担比率（分子）の構造'!K$45</f>
        <v>4011</v>
      </c>
      <c r="I62" s="163"/>
      <c r="J62" s="163"/>
      <c r="K62" s="163">
        <f>'将来負担比率（分子）の構造'!L$45</f>
        <v>4008</v>
      </c>
      <c r="L62" s="163"/>
      <c r="M62" s="163"/>
      <c r="N62" s="163">
        <f>'将来負担比率（分子）の構造'!M$45</f>
        <v>4086</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19556</v>
      </c>
      <c r="C64" s="163"/>
      <c r="D64" s="163"/>
      <c r="E64" s="163">
        <f>'将来負担比率（分子）の構造'!J$43</f>
        <v>18246</v>
      </c>
      <c r="F64" s="163"/>
      <c r="G64" s="163"/>
      <c r="H64" s="163">
        <f>'将来負担比率（分子）の構造'!K$43</f>
        <v>16869</v>
      </c>
      <c r="I64" s="163"/>
      <c r="J64" s="163"/>
      <c r="K64" s="163">
        <f>'将来負担比率（分子）の構造'!L$43</f>
        <v>16023</v>
      </c>
      <c r="L64" s="163"/>
      <c r="M64" s="163"/>
      <c r="N64" s="163">
        <f>'将来負担比率（分子）の構造'!M$43</f>
        <v>14722</v>
      </c>
      <c r="O64" s="163"/>
      <c r="P64" s="163"/>
    </row>
    <row r="65" spans="1:16">
      <c r="A65" s="163" t="s">
        <v>32</v>
      </c>
      <c r="B65" s="163">
        <f>'将来負担比率（分子）の構造'!I$42</f>
        <v>264</v>
      </c>
      <c r="C65" s="163"/>
      <c r="D65" s="163"/>
      <c r="E65" s="163">
        <f>'将来負担比率（分子）の構造'!J$42</f>
        <v>199</v>
      </c>
      <c r="F65" s="163"/>
      <c r="G65" s="163"/>
      <c r="H65" s="163">
        <f>'将来負担比率（分子）の構造'!K$42</f>
        <v>146</v>
      </c>
      <c r="I65" s="163"/>
      <c r="J65" s="163"/>
      <c r="K65" s="163">
        <f>'将来負担比率（分子）の構造'!L$42</f>
        <v>94</v>
      </c>
      <c r="L65" s="163"/>
      <c r="M65" s="163"/>
      <c r="N65" s="163">
        <f>'将来負担比率（分子）の構造'!M$42</f>
        <v>41</v>
      </c>
      <c r="O65" s="163"/>
      <c r="P65" s="163"/>
    </row>
    <row r="66" spans="1:16">
      <c r="A66" s="163" t="s">
        <v>31</v>
      </c>
      <c r="B66" s="163">
        <f>'将来負担比率（分子）の構造'!I$41</f>
        <v>63823</v>
      </c>
      <c r="C66" s="163"/>
      <c r="D66" s="163"/>
      <c r="E66" s="163">
        <f>'将来負担比率（分子）の構造'!J$41</f>
        <v>62846</v>
      </c>
      <c r="F66" s="163"/>
      <c r="G66" s="163"/>
      <c r="H66" s="163">
        <f>'将来負担比率（分子）の構造'!K$41</f>
        <v>58137</v>
      </c>
      <c r="I66" s="163"/>
      <c r="J66" s="163"/>
      <c r="K66" s="163">
        <f>'将来負担比率（分子）の構造'!L$41</f>
        <v>54358</v>
      </c>
      <c r="L66" s="163"/>
      <c r="M66" s="163"/>
      <c r="N66" s="163">
        <f>'将来負担比率（分子）の構造'!M$41</f>
        <v>51615</v>
      </c>
      <c r="O66" s="163"/>
      <c r="P66" s="163"/>
    </row>
    <row r="67" spans="1:16">
      <c r="A67" s="163" t="s">
        <v>71</v>
      </c>
      <c r="B67" s="163" t="e">
        <f>NA()</f>
        <v>#N/A</v>
      </c>
      <c r="C67" s="163">
        <f>IF(ISNUMBER('将来負担比率（分子）の構造'!I$53), IF('将来負担比率（分子）の構造'!I$53 &lt; 0, 0, '将来負担比率（分子）の構造'!I$53), NA())</f>
        <v>17666</v>
      </c>
      <c r="D67" s="163" t="e">
        <f>NA()</f>
        <v>#N/A</v>
      </c>
      <c r="E67" s="163" t="e">
        <f>NA()</f>
        <v>#N/A</v>
      </c>
      <c r="F67" s="163">
        <f>IF(ISNUMBER('将来負担比率（分子）の構造'!J$53), IF('将来負担比率（分子）の構造'!J$53 &lt; 0, 0, '将来負担比率（分子）の構造'!J$53), NA())</f>
        <v>16291</v>
      </c>
      <c r="G67" s="163" t="e">
        <f>NA()</f>
        <v>#N/A</v>
      </c>
      <c r="H67" s="163" t="e">
        <f>NA()</f>
        <v>#N/A</v>
      </c>
      <c r="I67" s="163">
        <f>IF(ISNUMBER('将来負担比率（分子）の構造'!K$53), IF('将来負担比率（分子）の構造'!K$53 &lt; 0, 0, '将来負担比率（分子）の構造'!K$53), NA())</f>
        <v>13674</v>
      </c>
      <c r="J67" s="163" t="e">
        <f>NA()</f>
        <v>#N/A</v>
      </c>
      <c r="K67" s="163" t="e">
        <f>NA()</f>
        <v>#N/A</v>
      </c>
      <c r="L67" s="163">
        <f>IF(ISNUMBER('将来負担比率（分子）の構造'!L$53), IF('将来負担比率（分子）の構造'!L$53 &lt; 0, 0, '将来負担比率（分子）の構造'!L$53), NA())</f>
        <v>12845</v>
      </c>
      <c r="M67" s="163" t="e">
        <f>NA()</f>
        <v>#N/A</v>
      </c>
      <c r="N67" s="163" t="e">
        <f>NA()</f>
        <v>#N/A</v>
      </c>
      <c r="O67" s="163">
        <f>IF(ISNUMBER('将来負担比率（分子）の構造'!M$53), IF('将来負担比率（分子）の構造'!M$53 &lt; 0, 0, '将来負担比率（分子）の構造'!M$53), NA())</f>
        <v>12644</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4584</v>
      </c>
      <c r="C72" s="167">
        <f>基金残高に係る経年分析!G55</f>
        <v>4604</v>
      </c>
      <c r="D72" s="167">
        <f>基金残高に係る経年分析!H55</f>
        <v>4625</v>
      </c>
    </row>
    <row r="73" spans="1:16">
      <c r="A73" s="166" t="s">
        <v>74</v>
      </c>
      <c r="B73" s="167">
        <f>基金残高に係る経年分析!F56</f>
        <v>1763</v>
      </c>
      <c r="C73" s="167">
        <f>基金残高に係る経年分析!G56</f>
        <v>1765</v>
      </c>
      <c r="D73" s="167">
        <f>基金残高に係る経年分析!H56</f>
        <v>1929</v>
      </c>
    </row>
    <row r="74" spans="1:16">
      <c r="A74" s="166" t="s">
        <v>75</v>
      </c>
      <c r="B74" s="167">
        <f>基金残高に係る経年分析!F57</f>
        <v>5217</v>
      </c>
      <c r="C74" s="167">
        <f>基金残高に係る経年分析!G57</f>
        <v>5265</v>
      </c>
      <c r="D74" s="167">
        <f>基金残高に係る経年分析!H57</f>
        <v>5173</v>
      </c>
    </row>
  </sheetData>
  <sheetProtection algorithmName="SHA-512" hashValue="/fsPOr6XVXKJfvGZqPdO2MaSLoA1bKkaoXBQ4d9ZrQNpd3pA/wXHST1Mvg5MFMyZtTkvKKGwgfSQtntkvCLK4A==" saltValue="zoxEOT7aJYPI7GKramm8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3"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3" customHeight="1">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3" customHeight="1">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3" customHeight="1">
      <c r="B5" s="680" t="s">
        <v>215</v>
      </c>
      <c r="C5" s="681"/>
      <c r="D5" s="681"/>
      <c r="E5" s="681"/>
      <c r="F5" s="681"/>
      <c r="G5" s="681"/>
      <c r="H5" s="681"/>
      <c r="I5" s="681"/>
      <c r="J5" s="681"/>
      <c r="K5" s="681"/>
      <c r="L5" s="681"/>
      <c r="M5" s="681"/>
      <c r="N5" s="681"/>
      <c r="O5" s="681"/>
      <c r="P5" s="681"/>
      <c r="Q5" s="682"/>
      <c r="R5" s="677">
        <v>15018743</v>
      </c>
      <c r="S5" s="678"/>
      <c r="T5" s="678"/>
      <c r="U5" s="678"/>
      <c r="V5" s="678"/>
      <c r="W5" s="678"/>
      <c r="X5" s="678"/>
      <c r="Y5" s="703"/>
      <c r="Z5" s="716">
        <v>31.6</v>
      </c>
      <c r="AA5" s="716"/>
      <c r="AB5" s="716"/>
      <c r="AC5" s="716"/>
      <c r="AD5" s="717">
        <v>15018743</v>
      </c>
      <c r="AE5" s="717"/>
      <c r="AF5" s="717"/>
      <c r="AG5" s="717"/>
      <c r="AH5" s="717"/>
      <c r="AI5" s="717"/>
      <c r="AJ5" s="717"/>
      <c r="AK5" s="717"/>
      <c r="AL5" s="704">
        <v>54.2</v>
      </c>
      <c r="AM5" s="686"/>
      <c r="AN5" s="686"/>
      <c r="AO5" s="705"/>
      <c r="AP5" s="680" t="s">
        <v>216</v>
      </c>
      <c r="AQ5" s="681"/>
      <c r="AR5" s="681"/>
      <c r="AS5" s="681"/>
      <c r="AT5" s="681"/>
      <c r="AU5" s="681"/>
      <c r="AV5" s="681"/>
      <c r="AW5" s="681"/>
      <c r="AX5" s="681"/>
      <c r="AY5" s="681"/>
      <c r="AZ5" s="681"/>
      <c r="BA5" s="681"/>
      <c r="BB5" s="681"/>
      <c r="BC5" s="681"/>
      <c r="BD5" s="681"/>
      <c r="BE5" s="681"/>
      <c r="BF5" s="682"/>
      <c r="BG5" s="622">
        <v>14991607</v>
      </c>
      <c r="BH5" s="623"/>
      <c r="BI5" s="623"/>
      <c r="BJ5" s="623"/>
      <c r="BK5" s="623"/>
      <c r="BL5" s="623"/>
      <c r="BM5" s="623"/>
      <c r="BN5" s="624"/>
      <c r="BO5" s="660">
        <v>99.8</v>
      </c>
      <c r="BP5" s="660"/>
      <c r="BQ5" s="660"/>
      <c r="BR5" s="660"/>
      <c r="BS5" s="661">
        <v>837374</v>
      </c>
      <c r="BT5" s="661"/>
      <c r="BU5" s="661"/>
      <c r="BV5" s="661"/>
      <c r="BW5" s="661"/>
      <c r="BX5" s="661"/>
      <c r="BY5" s="661"/>
      <c r="BZ5" s="661"/>
      <c r="CA5" s="661"/>
      <c r="CB5" s="699"/>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3" customHeight="1">
      <c r="B6" s="619" t="s">
        <v>220</v>
      </c>
      <c r="C6" s="620"/>
      <c r="D6" s="620"/>
      <c r="E6" s="620"/>
      <c r="F6" s="620"/>
      <c r="G6" s="620"/>
      <c r="H6" s="620"/>
      <c r="I6" s="620"/>
      <c r="J6" s="620"/>
      <c r="K6" s="620"/>
      <c r="L6" s="620"/>
      <c r="M6" s="620"/>
      <c r="N6" s="620"/>
      <c r="O6" s="620"/>
      <c r="P6" s="620"/>
      <c r="Q6" s="621"/>
      <c r="R6" s="622">
        <v>377871</v>
      </c>
      <c r="S6" s="623"/>
      <c r="T6" s="623"/>
      <c r="U6" s="623"/>
      <c r="V6" s="623"/>
      <c r="W6" s="623"/>
      <c r="X6" s="623"/>
      <c r="Y6" s="624"/>
      <c r="Z6" s="660">
        <v>0.8</v>
      </c>
      <c r="AA6" s="660"/>
      <c r="AB6" s="660"/>
      <c r="AC6" s="660"/>
      <c r="AD6" s="661">
        <v>377871</v>
      </c>
      <c r="AE6" s="661"/>
      <c r="AF6" s="661"/>
      <c r="AG6" s="661"/>
      <c r="AH6" s="661"/>
      <c r="AI6" s="661"/>
      <c r="AJ6" s="661"/>
      <c r="AK6" s="661"/>
      <c r="AL6" s="625">
        <v>1.4</v>
      </c>
      <c r="AM6" s="626"/>
      <c r="AN6" s="626"/>
      <c r="AO6" s="662"/>
      <c r="AP6" s="619" t="s">
        <v>221</v>
      </c>
      <c r="AQ6" s="620"/>
      <c r="AR6" s="620"/>
      <c r="AS6" s="620"/>
      <c r="AT6" s="620"/>
      <c r="AU6" s="620"/>
      <c r="AV6" s="620"/>
      <c r="AW6" s="620"/>
      <c r="AX6" s="620"/>
      <c r="AY6" s="620"/>
      <c r="AZ6" s="620"/>
      <c r="BA6" s="620"/>
      <c r="BB6" s="620"/>
      <c r="BC6" s="620"/>
      <c r="BD6" s="620"/>
      <c r="BE6" s="620"/>
      <c r="BF6" s="621"/>
      <c r="BG6" s="622">
        <v>14991607</v>
      </c>
      <c r="BH6" s="623"/>
      <c r="BI6" s="623"/>
      <c r="BJ6" s="623"/>
      <c r="BK6" s="623"/>
      <c r="BL6" s="623"/>
      <c r="BM6" s="623"/>
      <c r="BN6" s="624"/>
      <c r="BO6" s="660">
        <v>99.8</v>
      </c>
      <c r="BP6" s="660"/>
      <c r="BQ6" s="660"/>
      <c r="BR6" s="660"/>
      <c r="BS6" s="661">
        <v>837374</v>
      </c>
      <c r="BT6" s="661"/>
      <c r="BU6" s="661"/>
      <c r="BV6" s="661"/>
      <c r="BW6" s="661"/>
      <c r="BX6" s="661"/>
      <c r="BY6" s="661"/>
      <c r="BZ6" s="661"/>
      <c r="CA6" s="661"/>
      <c r="CB6" s="699"/>
      <c r="CD6" s="680" t="s">
        <v>222</v>
      </c>
      <c r="CE6" s="681"/>
      <c r="CF6" s="681"/>
      <c r="CG6" s="681"/>
      <c r="CH6" s="681"/>
      <c r="CI6" s="681"/>
      <c r="CJ6" s="681"/>
      <c r="CK6" s="681"/>
      <c r="CL6" s="681"/>
      <c r="CM6" s="681"/>
      <c r="CN6" s="681"/>
      <c r="CO6" s="681"/>
      <c r="CP6" s="681"/>
      <c r="CQ6" s="682"/>
      <c r="CR6" s="622">
        <v>271673</v>
      </c>
      <c r="CS6" s="623"/>
      <c r="CT6" s="623"/>
      <c r="CU6" s="623"/>
      <c r="CV6" s="623"/>
      <c r="CW6" s="623"/>
      <c r="CX6" s="623"/>
      <c r="CY6" s="624"/>
      <c r="CZ6" s="704">
        <v>0.6</v>
      </c>
      <c r="DA6" s="686"/>
      <c r="DB6" s="686"/>
      <c r="DC6" s="706"/>
      <c r="DD6" s="628" t="s">
        <v>122</v>
      </c>
      <c r="DE6" s="623"/>
      <c r="DF6" s="623"/>
      <c r="DG6" s="623"/>
      <c r="DH6" s="623"/>
      <c r="DI6" s="623"/>
      <c r="DJ6" s="623"/>
      <c r="DK6" s="623"/>
      <c r="DL6" s="623"/>
      <c r="DM6" s="623"/>
      <c r="DN6" s="623"/>
      <c r="DO6" s="623"/>
      <c r="DP6" s="624"/>
      <c r="DQ6" s="628">
        <v>271327</v>
      </c>
      <c r="DR6" s="623"/>
      <c r="DS6" s="623"/>
      <c r="DT6" s="623"/>
      <c r="DU6" s="623"/>
      <c r="DV6" s="623"/>
      <c r="DW6" s="623"/>
      <c r="DX6" s="623"/>
      <c r="DY6" s="623"/>
      <c r="DZ6" s="623"/>
      <c r="EA6" s="623"/>
      <c r="EB6" s="623"/>
      <c r="EC6" s="659"/>
    </row>
    <row r="7" spans="2:143" ht="11.3" customHeight="1">
      <c r="B7" s="619" t="s">
        <v>223</v>
      </c>
      <c r="C7" s="620"/>
      <c r="D7" s="620"/>
      <c r="E7" s="620"/>
      <c r="F7" s="620"/>
      <c r="G7" s="620"/>
      <c r="H7" s="620"/>
      <c r="I7" s="620"/>
      <c r="J7" s="620"/>
      <c r="K7" s="620"/>
      <c r="L7" s="620"/>
      <c r="M7" s="620"/>
      <c r="N7" s="620"/>
      <c r="O7" s="620"/>
      <c r="P7" s="620"/>
      <c r="Q7" s="621"/>
      <c r="R7" s="622">
        <v>6959</v>
      </c>
      <c r="S7" s="623"/>
      <c r="T7" s="623"/>
      <c r="U7" s="623"/>
      <c r="V7" s="623"/>
      <c r="W7" s="623"/>
      <c r="X7" s="623"/>
      <c r="Y7" s="624"/>
      <c r="Z7" s="660">
        <v>0</v>
      </c>
      <c r="AA7" s="660"/>
      <c r="AB7" s="660"/>
      <c r="AC7" s="660"/>
      <c r="AD7" s="661">
        <v>6959</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5765524</v>
      </c>
      <c r="BH7" s="623"/>
      <c r="BI7" s="623"/>
      <c r="BJ7" s="623"/>
      <c r="BK7" s="623"/>
      <c r="BL7" s="623"/>
      <c r="BM7" s="623"/>
      <c r="BN7" s="624"/>
      <c r="BO7" s="660">
        <v>38.4</v>
      </c>
      <c r="BP7" s="660"/>
      <c r="BQ7" s="660"/>
      <c r="BR7" s="660"/>
      <c r="BS7" s="661">
        <v>289620</v>
      </c>
      <c r="BT7" s="661"/>
      <c r="BU7" s="661"/>
      <c r="BV7" s="661"/>
      <c r="BW7" s="661"/>
      <c r="BX7" s="661"/>
      <c r="BY7" s="661"/>
      <c r="BZ7" s="661"/>
      <c r="CA7" s="661"/>
      <c r="CB7" s="699"/>
      <c r="CD7" s="619" t="s">
        <v>225</v>
      </c>
      <c r="CE7" s="620"/>
      <c r="CF7" s="620"/>
      <c r="CG7" s="620"/>
      <c r="CH7" s="620"/>
      <c r="CI7" s="620"/>
      <c r="CJ7" s="620"/>
      <c r="CK7" s="620"/>
      <c r="CL7" s="620"/>
      <c r="CM7" s="620"/>
      <c r="CN7" s="620"/>
      <c r="CO7" s="620"/>
      <c r="CP7" s="620"/>
      <c r="CQ7" s="621"/>
      <c r="CR7" s="622">
        <v>5162155</v>
      </c>
      <c r="CS7" s="623"/>
      <c r="CT7" s="623"/>
      <c r="CU7" s="623"/>
      <c r="CV7" s="623"/>
      <c r="CW7" s="623"/>
      <c r="CX7" s="623"/>
      <c r="CY7" s="624"/>
      <c r="CZ7" s="660">
        <v>11.2</v>
      </c>
      <c r="DA7" s="660"/>
      <c r="DB7" s="660"/>
      <c r="DC7" s="660"/>
      <c r="DD7" s="628">
        <v>361662</v>
      </c>
      <c r="DE7" s="623"/>
      <c r="DF7" s="623"/>
      <c r="DG7" s="623"/>
      <c r="DH7" s="623"/>
      <c r="DI7" s="623"/>
      <c r="DJ7" s="623"/>
      <c r="DK7" s="623"/>
      <c r="DL7" s="623"/>
      <c r="DM7" s="623"/>
      <c r="DN7" s="623"/>
      <c r="DO7" s="623"/>
      <c r="DP7" s="624"/>
      <c r="DQ7" s="628">
        <v>4144120</v>
      </c>
      <c r="DR7" s="623"/>
      <c r="DS7" s="623"/>
      <c r="DT7" s="623"/>
      <c r="DU7" s="623"/>
      <c r="DV7" s="623"/>
      <c r="DW7" s="623"/>
      <c r="DX7" s="623"/>
      <c r="DY7" s="623"/>
      <c r="DZ7" s="623"/>
      <c r="EA7" s="623"/>
      <c r="EB7" s="623"/>
      <c r="EC7" s="659"/>
    </row>
    <row r="8" spans="2:143" ht="11.3" customHeight="1">
      <c r="B8" s="619" t="s">
        <v>226</v>
      </c>
      <c r="C8" s="620"/>
      <c r="D8" s="620"/>
      <c r="E8" s="620"/>
      <c r="F8" s="620"/>
      <c r="G8" s="620"/>
      <c r="H8" s="620"/>
      <c r="I8" s="620"/>
      <c r="J8" s="620"/>
      <c r="K8" s="620"/>
      <c r="L8" s="620"/>
      <c r="M8" s="620"/>
      <c r="N8" s="620"/>
      <c r="O8" s="620"/>
      <c r="P8" s="620"/>
      <c r="Q8" s="621"/>
      <c r="R8" s="622">
        <v>122064</v>
      </c>
      <c r="S8" s="623"/>
      <c r="T8" s="623"/>
      <c r="U8" s="623"/>
      <c r="V8" s="623"/>
      <c r="W8" s="623"/>
      <c r="X8" s="623"/>
      <c r="Y8" s="624"/>
      <c r="Z8" s="660">
        <v>0.3</v>
      </c>
      <c r="AA8" s="660"/>
      <c r="AB8" s="660"/>
      <c r="AC8" s="660"/>
      <c r="AD8" s="661">
        <v>122064</v>
      </c>
      <c r="AE8" s="661"/>
      <c r="AF8" s="661"/>
      <c r="AG8" s="661"/>
      <c r="AH8" s="661"/>
      <c r="AI8" s="661"/>
      <c r="AJ8" s="661"/>
      <c r="AK8" s="661"/>
      <c r="AL8" s="625">
        <v>0.4</v>
      </c>
      <c r="AM8" s="626"/>
      <c r="AN8" s="626"/>
      <c r="AO8" s="662"/>
      <c r="AP8" s="619" t="s">
        <v>227</v>
      </c>
      <c r="AQ8" s="620"/>
      <c r="AR8" s="620"/>
      <c r="AS8" s="620"/>
      <c r="AT8" s="620"/>
      <c r="AU8" s="620"/>
      <c r="AV8" s="620"/>
      <c r="AW8" s="620"/>
      <c r="AX8" s="620"/>
      <c r="AY8" s="620"/>
      <c r="AZ8" s="620"/>
      <c r="BA8" s="620"/>
      <c r="BB8" s="620"/>
      <c r="BC8" s="620"/>
      <c r="BD8" s="620"/>
      <c r="BE8" s="620"/>
      <c r="BF8" s="621"/>
      <c r="BG8" s="622">
        <v>154024</v>
      </c>
      <c r="BH8" s="623"/>
      <c r="BI8" s="623"/>
      <c r="BJ8" s="623"/>
      <c r="BK8" s="623"/>
      <c r="BL8" s="623"/>
      <c r="BM8" s="623"/>
      <c r="BN8" s="624"/>
      <c r="BO8" s="660">
        <v>1</v>
      </c>
      <c r="BP8" s="660"/>
      <c r="BQ8" s="660"/>
      <c r="BR8" s="660"/>
      <c r="BS8" s="661" t="s">
        <v>122</v>
      </c>
      <c r="BT8" s="661"/>
      <c r="BU8" s="661"/>
      <c r="BV8" s="661"/>
      <c r="BW8" s="661"/>
      <c r="BX8" s="661"/>
      <c r="BY8" s="661"/>
      <c r="BZ8" s="661"/>
      <c r="CA8" s="661"/>
      <c r="CB8" s="699"/>
      <c r="CD8" s="619" t="s">
        <v>228</v>
      </c>
      <c r="CE8" s="620"/>
      <c r="CF8" s="620"/>
      <c r="CG8" s="620"/>
      <c r="CH8" s="620"/>
      <c r="CI8" s="620"/>
      <c r="CJ8" s="620"/>
      <c r="CK8" s="620"/>
      <c r="CL8" s="620"/>
      <c r="CM8" s="620"/>
      <c r="CN8" s="620"/>
      <c r="CO8" s="620"/>
      <c r="CP8" s="620"/>
      <c r="CQ8" s="621"/>
      <c r="CR8" s="622">
        <v>15208466</v>
      </c>
      <c r="CS8" s="623"/>
      <c r="CT8" s="623"/>
      <c r="CU8" s="623"/>
      <c r="CV8" s="623"/>
      <c r="CW8" s="623"/>
      <c r="CX8" s="623"/>
      <c r="CY8" s="624"/>
      <c r="CZ8" s="660">
        <v>33.1</v>
      </c>
      <c r="DA8" s="660"/>
      <c r="DB8" s="660"/>
      <c r="DC8" s="660"/>
      <c r="DD8" s="628">
        <v>139256</v>
      </c>
      <c r="DE8" s="623"/>
      <c r="DF8" s="623"/>
      <c r="DG8" s="623"/>
      <c r="DH8" s="623"/>
      <c r="DI8" s="623"/>
      <c r="DJ8" s="623"/>
      <c r="DK8" s="623"/>
      <c r="DL8" s="623"/>
      <c r="DM8" s="623"/>
      <c r="DN8" s="623"/>
      <c r="DO8" s="623"/>
      <c r="DP8" s="624"/>
      <c r="DQ8" s="628">
        <v>8713609</v>
      </c>
      <c r="DR8" s="623"/>
      <c r="DS8" s="623"/>
      <c r="DT8" s="623"/>
      <c r="DU8" s="623"/>
      <c r="DV8" s="623"/>
      <c r="DW8" s="623"/>
      <c r="DX8" s="623"/>
      <c r="DY8" s="623"/>
      <c r="DZ8" s="623"/>
      <c r="EA8" s="623"/>
      <c r="EB8" s="623"/>
      <c r="EC8" s="659"/>
    </row>
    <row r="9" spans="2:143" ht="11.3" customHeight="1">
      <c r="B9" s="619" t="s">
        <v>229</v>
      </c>
      <c r="C9" s="620"/>
      <c r="D9" s="620"/>
      <c r="E9" s="620"/>
      <c r="F9" s="620"/>
      <c r="G9" s="620"/>
      <c r="H9" s="620"/>
      <c r="I9" s="620"/>
      <c r="J9" s="620"/>
      <c r="K9" s="620"/>
      <c r="L9" s="620"/>
      <c r="M9" s="620"/>
      <c r="N9" s="620"/>
      <c r="O9" s="620"/>
      <c r="P9" s="620"/>
      <c r="Q9" s="621"/>
      <c r="R9" s="622">
        <v>157019</v>
      </c>
      <c r="S9" s="623"/>
      <c r="T9" s="623"/>
      <c r="U9" s="623"/>
      <c r="V9" s="623"/>
      <c r="W9" s="623"/>
      <c r="X9" s="623"/>
      <c r="Y9" s="624"/>
      <c r="Z9" s="660">
        <v>0.3</v>
      </c>
      <c r="AA9" s="660"/>
      <c r="AB9" s="660"/>
      <c r="AC9" s="660"/>
      <c r="AD9" s="661">
        <v>157019</v>
      </c>
      <c r="AE9" s="661"/>
      <c r="AF9" s="661"/>
      <c r="AG9" s="661"/>
      <c r="AH9" s="661"/>
      <c r="AI9" s="661"/>
      <c r="AJ9" s="661"/>
      <c r="AK9" s="661"/>
      <c r="AL9" s="625">
        <v>0.6</v>
      </c>
      <c r="AM9" s="626"/>
      <c r="AN9" s="626"/>
      <c r="AO9" s="662"/>
      <c r="AP9" s="619" t="s">
        <v>230</v>
      </c>
      <c r="AQ9" s="620"/>
      <c r="AR9" s="620"/>
      <c r="AS9" s="620"/>
      <c r="AT9" s="620"/>
      <c r="AU9" s="620"/>
      <c r="AV9" s="620"/>
      <c r="AW9" s="620"/>
      <c r="AX9" s="620"/>
      <c r="AY9" s="620"/>
      <c r="AZ9" s="620"/>
      <c r="BA9" s="620"/>
      <c r="BB9" s="620"/>
      <c r="BC9" s="620"/>
      <c r="BD9" s="620"/>
      <c r="BE9" s="620"/>
      <c r="BF9" s="621"/>
      <c r="BG9" s="622">
        <v>4451687</v>
      </c>
      <c r="BH9" s="623"/>
      <c r="BI9" s="623"/>
      <c r="BJ9" s="623"/>
      <c r="BK9" s="623"/>
      <c r="BL9" s="623"/>
      <c r="BM9" s="623"/>
      <c r="BN9" s="624"/>
      <c r="BO9" s="660">
        <v>29.6</v>
      </c>
      <c r="BP9" s="660"/>
      <c r="BQ9" s="660"/>
      <c r="BR9" s="660"/>
      <c r="BS9" s="661" t="s">
        <v>122</v>
      </c>
      <c r="BT9" s="661"/>
      <c r="BU9" s="661"/>
      <c r="BV9" s="661"/>
      <c r="BW9" s="661"/>
      <c r="BX9" s="661"/>
      <c r="BY9" s="661"/>
      <c r="BZ9" s="661"/>
      <c r="CA9" s="661"/>
      <c r="CB9" s="699"/>
      <c r="CD9" s="619" t="s">
        <v>231</v>
      </c>
      <c r="CE9" s="620"/>
      <c r="CF9" s="620"/>
      <c r="CG9" s="620"/>
      <c r="CH9" s="620"/>
      <c r="CI9" s="620"/>
      <c r="CJ9" s="620"/>
      <c r="CK9" s="620"/>
      <c r="CL9" s="620"/>
      <c r="CM9" s="620"/>
      <c r="CN9" s="620"/>
      <c r="CO9" s="620"/>
      <c r="CP9" s="620"/>
      <c r="CQ9" s="621"/>
      <c r="CR9" s="622">
        <v>5268514</v>
      </c>
      <c r="CS9" s="623"/>
      <c r="CT9" s="623"/>
      <c r="CU9" s="623"/>
      <c r="CV9" s="623"/>
      <c r="CW9" s="623"/>
      <c r="CX9" s="623"/>
      <c r="CY9" s="624"/>
      <c r="CZ9" s="660">
        <v>11.5</v>
      </c>
      <c r="DA9" s="660"/>
      <c r="DB9" s="660"/>
      <c r="DC9" s="660"/>
      <c r="DD9" s="628">
        <v>1163875</v>
      </c>
      <c r="DE9" s="623"/>
      <c r="DF9" s="623"/>
      <c r="DG9" s="623"/>
      <c r="DH9" s="623"/>
      <c r="DI9" s="623"/>
      <c r="DJ9" s="623"/>
      <c r="DK9" s="623"/>
      <c r="DL9" s="623"/>
      <c r="DM9" s="623"/>
      <c r="DN9" s="623"/>
      <c r="DO9" s="623"/>
      <c r="DP9" s="624"/>
      <c r="DQ9" s="628">
        <v>3342120</v>
      </c>
      <c r="DR9" s="623"/>
      <c r="DS9" s="623"/>
      <c r="DT9" s="623"/>
      <c r="DU9" s="623"/>
      <c r="DV9" s="623"/>
      <c r="DW9" s="623"/>
      <c r="DX9" s="623"/>
      <c r="DY9" s="623"/>
      <c r="DZ9" s="623"/>
      <c r="EA9" s="623"/>
      <c r="EB9" s="623"/>
      <c r="EC9" s="659"/>
    </row>
    <row r="10" spans="2:143" ht="11.3" customHeight="1">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347099</v>
      </c>
      <c r="BH10" s="623"/>
      <c r="BI10" s="623"/>
      <c r="BJ10" s="623"/>
      <c r="BK10" s="623"/>
      <c r="BL10" s="623"/>
      <c r="BM10" s="623"/>
      <c r="BN10" s="624"/>
      <c r="BO10" s="660">
        <v>2.2999999999999998</v>
      </c>
      <c r="BP10" s="660"/>
      <c r="BQ10" s="660"/>
      <c r="BR10" s="660"/>
      <c r="BS10" s="661">
        <v>57763</v>
      </c>
      <c r="BT10" s="661"/>
      <c r="BU10" s="661"/>
      <c r="BV10" s="661"/>
      <c r="BW10" s="661"/>
      <c r="BX10" s="661"/>
      <c r="BY10" s="661"/>
      <c r="BZ10" s="661"/>
      <c r="CA10" s="661"/>
      <c r="CB10" s="699"/>
      <c r="CD10" s="619" t="s">
        <v>234</v>
      </c>
      <c r="CE10" s="620"/>
      <c r="CF10" s="620"/>
      <c r="CG10" s="620"/>
      <c r="CH10" s="620"/>
      <c r="CI10" s="620"/>
      <c r="CJ10" s="620"/>
      <c r="CK10" s="620"/>
      <c r="CL10" s="620"/>
      <c r="CM10" s="620"/>
      <c r="CN10" s="620"/>
      <c r="CO10" s="620"/>
      <c r="CP10" s="620"/>
      <c r="CQ10" s="621"/>
      <c r="CR10" s="622">
        <v>22788</v>
      </c>
      <c r="CS10" s="623"/>
      <c r="CT10" s="623"/>
      <c r="CU10" s="623"/>
      <c r="CV10" s="623"/>
      <c r="CW10" s="623"/>
      <c r="CX10" s="623"/>
      <c r="CY10" s="624"/>
      <c r="CZ10" s="660">
        <v>0</v>
      </c>
      <c r="DA10" s="660"/>
      <c r="DB10" s="660"/>
      <c r="DC10" s="660"/>
      <c r="DD10" s="628" t="s">
        <v>122</v>
      </c>
      <c r="DE10" s="623"/>
      <c r="DF10" s="623"/>
      <c r="DG10" s="623"/>
      <c r="DH10" s="623"/>
      <c r="DI10" s="623"/>
      <c r="DJ10" s="623"/>
      <c r="DK10" s="623"/>
      <c r="DL10" s="623"/>
      <c r="DM10" s="623"/>
      <c r="DN10" s="623"/>
      <c r="DO10" s="623"/>
      <c r="DP10" s="624"/>
      <c r="DQ10" s="628">
        <v>6788</v>
      </c>
      <c r="DR10" s="623"/>
      <c r="DS10" s="623"/>
      <c r="DT10" s="623"/>
      <c r="DU10" s="623"/>
      <c r="DV10" s="623"/>
      <c r="DW10" s="623"/>
      <c r="DX10" s="623"/>
      <c r="DY10" s="623"/>
      <c r="DZ10" s="623"/>
      <c r="EA10" s="623"/>
      <c r="EB10" s="623"/>
      <c r="EC10" s="659"/>
    </row>
    <row r="11" spans="2:143" ht="11.3" customHeight="1">
      <c r="B11" s="619" t="s">
        <v>235</v>
      </c>
      <c r="C11" s="620"/>
      <c r="D11" s="620"/>
      <c r="E11" s="620"/>
      <c r="F11" s="620"/>
      <c r="G11" s="620"/>
      <c r="H11" s="620"/>
      <c r="I11" s="620"/>
      <c r="J11" s="620"/>
      <c r="K11" s="620"/>
      <c r="L11" s="620"/>
      <c r="M11" s="620"/>
      <c r="N11" s="620"/>
      <c r="O11" s="620"/>
      <c r="P11" s="620"/>
      <c r="Q11" s="621"/>
      <c r="R11" s="622">
        <v>2397517</v>
      </c>
      <c r="S11" s="623"/>
      <c r="T11" s="623"/>
      <c r="U11" s="623"/>
      <c r="V11" s="623"/>
      <c r="W11" s="623"/>
      <c r="X11" s="623"/>
      <c r="Y11" s="624"/>
      <c r="Z11" s="625">
        <v>5.0999999999999996</v>
      </c>
      <c r="AA11" s="626"/>
      <c r="AB11" s="626"/>
      <c r="AC11" s="627"/>
      <c r="AD11" s="628">
        <v>2397517</v>
      </c>
      <c r="AE11" s="623"/>
      <c r="AF11" s="623"/>
      <c r="AG11" s="623"/>
      <c r="AH11" s="623"/>
      <c r="AI11" s="623"/>
      <c r="AJ11" s="623"/>
      <c r="AK11" s="624"/>
      <c r="AL11" s="625">
        <v>8.6</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812714</v>
      </c>
      <c r="BH11" s="623"/>
      <c r="BI11" s="623"/>
      <c r="BJ11" s="623"/>
      <c r="BK11" s="623"/>
      <c r="BL11" s="623"/>
      <c r="BM11" s="623"/>
      <c r="BN11" s="624"/>
      <c r="BO11" s="660">
        <v>5.4</v>
      </c>
      <c r="BP11" s="660"/>
      <c r="BQ11" s="660"/>
      <c r="BR11" s="660"/>
      <c r="BS11" s="661">
        <v>231857</v>
      </c>
      <c r="BT11" s="661"/>
      <c r="BU11" s="661"/>
      <c r="BV11" s="661"/>
      <c r="BW11" s="661"/>
      <c r="BX11" s="661"/>
      <c r="BY11" s="661"/>
      <c r="BZ11" s="661"/>
      <c r="CA11" s="661"/>
      <c r="CB11" s="699"/>
      <c r="CD11" s="619" t="s">
        <v>237</v>
      </c>
      <c r="CE11" s="620"/>
      <c r="CF11" s="620"/>
      <c r="CG11" s="620"/>
      <c r="CH11" s="620"/>
      <c r="CI11" s="620"/>
      <c r="CJ11" s="620"/>
      <c r="CK11" s="620"/>
      <c r="CL11" s="620"/>
      <c r="CM11" s="620"/>
      <c r="CN11" s="620"/>
      <c r="CO11" s="620"/>
      <c r="CP11" s="620"/>
      <c r="CQ11" s="621"/>
      <c r="CR11" s="622">
        <v>919258</v>
      </c>
      <c r="CS11" s="623"/>
      <c r="CT11" s="623"/>
      <c r="CU11" s="623"/>
      <c r="CV11" s="623"/>
      <c r="CW11" s="623"/>
      <c r="CX11" s="623"/>
      <c r="CY11" s="624"/>
      <c r="CZ11" s="660">
        <v>2</v>
      </c>
      <c r="DA11" s="660"/>
      <c r="DB11" s="660"/>
      <c r="DC11" s="660"/>
      <c r="DD11" s="628">
        <v>189009</v>
      </c>
      <c r="DE11" s="623"/>
      <c r="DF11" s="623"/>
      <c r="DG11" s="623"/>
      <c r="DH11" s="623"/>
      <c r="DI11" s="623"/>
      <c r="DJ11" s="623"/>
      <c r="DK11" s="623"/>
      <c r="DL11" s="623"/>
      <c r="DM11" s="623"/>
      <c r="DN11" s="623"/>
      <c r="DO11" s="623"/>
      <c r="DP11" s="624"/>
      <c r="DQ11" s="628">
        <v>577761</v>
      </c>
      <c r="DR11" s="623"/>
      <c r="DS11" s="623"/>
      <c r="DT11" s="623"/>
      <c r="DU11" s="623"/>
      <c r="DV11" s="623"/>
      <c r="DW11" s="623"/>
      <c r="DX11" s="623"/>
      <c r="DY11" s="623"/>
      <c r="DZ11" s="623"/>
      <c r="EA11" s="623"/>
      <c r="EB11" s="623"/>
      <c r="EC11" s="659"/>
    </row>
    <row r="12" spans="2:143" ht="11.3" customHeight="1">
      <c r="B12" s="619" t="s">
        <v>238</v>
      </c>
      <c r="C12" s="620"/>
      <c r="D12" s="620"/>
      <c r="E12" s="620"/>
      <c r="F12" s="620"/>
      <c r="G12" s="620"/>
      <c r="H12" s="620"/>
      <c r="I12" s="620"/>
      <c r="J12" s="620"/>
      <c r="K12" s="620"/>
      <c r="L12" s="620"/>
      <c r="M12" s="620"/>
      <c r="N12" s="620"/>
      <c r="O12" s="620"/>
      <c r="P12" s="620"/>
      <c r="Q12" s="621"/>
      <c r="R12" s="622">
        <v>49001</v>
      </c>
      <c r="S12" s="623"/>
      <c r="T12" s="623"/>
      <c r="U12" s="623"/>
      <c r="V12" s="623"/>
      <c r="W12" s="623"/>
      <c r="X12" s="623"/>
      <c r="Y12" s="624"/>
      <c r="Z12" s="660">
        <v>0.1</v>
      </c>
      <c r="AA12" s="660"/>
      <c r="AB12" s="660"/>
      <c r="AC12" s="660"/>
      <c r="AD12" s="661">
        <v>49001</v>
      </c>
      <c r="AE12" s="661"/>
      <c r="AF12" s="661"/>
      <c r="AG12" s="661"/>
      <c r="AH12" s="661"/>
      <c r="AI12" s="661"/>
      <c r="AJ12" s="661"/>
      <c r="AK12" s="661"/>
      <c r="AL12" s="625">
        <v>0.2</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8257691</v>
      </c>
      <c r="BH12" s="623"/>
      <c r="BI12" s="623"/>
      <c r="BJ12" s="623"/>
      <c r="BK12" s="623"/>
      <c r="BL12" s="623"/>
      <c r="BM12" s="623"/>
      <c r="BN12" s="624"/>
      <c r="BO12" s="660">
        <v>55</v>
      </c>
      <c r="BP12" s="660"/>
      <c r="BQ12" s="660"/>
      <c r="BR12" s="660"/>
      <c r="BS12" s="661">
        <v>547754</v>
      </c>
      <c r="BT12" s="661"/>
      <c r="BU12" s="661"/>
      <c r="BV12" s="661"/>
      <c r="BW12" s="661"/>
      <c r="BX12" s="661"/>
      <c r="BY12" s="661"/>
      <c r="BZ12" s="661"/>
      <c r="CA12" s="661"/>
      <c r="CB12" s="699"/>
      <c r="CD12" s="619" t="s">
        <v>240</v>
      </c>
      <c r="CE12" s="620"/>
      <c r="CF12" s="620"/>
      <c r="CG12" s="620"/>
      <c r="CH12" s="620"/>
      <c r="CI12" s="620"/>
      <c r="CJ12" s="620"/>
      <c r="CK12" s="620"/>
      <c r="CL12" s="620"/>
      <c r="CM12" s="620"/>
      <c r="CN12" s="620"/>
      <c r="CO12" s="620"/>
      <c r="CP12" s="620"/>
      <c r="CQ12" s="621"/>
      <c r="CR12" s="622">
        <v>1446105</v>
      </c>
      <c r="CS12" s="623"/>
      <c r="CT12" s="623"/>
      <c r="CU12" s="623"/>
      <c r="CV12" s="623"/>
      <c r="CW12" s="623"/>
      <c r="CX12" s="623"/>
      <c r="CY12" s="624"/>
      <c r="CZ12" s="660">
        <v>3.1</v>
      </c>
      <c r="DA12" s="660"/>
      <c r="DB12" s="660"/>
      <c r="DC12" s="660"/>
      <c r="DD12" s="628">
        <v>180591</v>
      </c>
      <c r="DE12" s="623"/>
      <c r="DF12" s="623"/>
      <c r="DG12" s="623"/>
      <c r="DH12" s="623"/>
      <c r="DI12" s="623"/>
      <c r="DJ12" s="623"/>
      <c r="DK12" s="623"/>
      <c r="DL12" s="623"/>
      <c r="DM12" s="623"/>
      <c r="DN12" s="623"/>
      <c r="DO12" s="623"/>
      <c r="DP12" s="624"/>
      <c r="DQ12" s="628">
        <v>746959</v>
      </c>
      <c r="DR12" s="623"/>
      <c r="DS12" s="623"/>
      <c r="DT12" s="623"/>
      <c r="DU12" s="623"/>
      <c r="DV12" s="623"/>
      <c r="DW12" s="623"/>
      <c r="DX12" s="623"/>
      <c r="DY12" s="623"/>
      <c r="DZ12" s="623"/>
      <c r="EA12" s="623"/>
      <c r="EB12" s="623"/>
      <c r="EC12" s="659"/>
    </row>
    <row r="13" spans="2:143" ht="11.3" customHeight="1">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8210124</v>
      </c>
      <c r="BH13" s="623"/>
      <c r="BI13" s="623"/>
      <c r="BJ13" s="623"/>
      <c r="BK13" s="623"/>
      <c r="BL13" s="623"/>
      <c r="BM13" s="623"/>
      <c r="BN13" s="624"/>
      <c r="BO13" s="660">
        <v>54.7</v>
      </c>
      <c r="BP13" s="660"/>
      <c r="BQ13" s="660"/>
      <c r="BR13" s="660"/>
      <c r="BS13" s="661">
        <v>547754</v>
      </c>
      <c r="BT13" s="661"/>
      <c r="BU13" s="661"/>
      <c r="BV13" s="661"/>
      <c r="BW13" s="661"/>
      <c r="BX13" s="661"/>
      <c r="BY13" s="661"/>
      <c r="BZ13" s="661"/>
      <c r="CA13" s="661"/>
      <c r="CB13" s="699"/>
      <c r="CD13" s="619" t="s">
        <v>243</v>
      </c>
      <c r="CE13" s="620"/>
      <c r="CF13" s="620"/>
      <c r="CG13" s="620"/>
      <c r="CH13" s="620"/>
      <c r="CI13" s="620"/>
      <c r="CJ13" s="620"/>
      <c r="CK13" s="620"/>
      <c r="CL13" s="620"/>
      <c r="CM13" s="620"/>
      <c r="CN13" s="620"/>
      <c r="CO13" s="620"/>
      <c r="CP13" s="620"/>
      <c r="CQ13" s="621"/>
      <c r="CR13" s="622">
        <v>4805352</v>
      </c>
      <c r="CS13" s="623"/>
      <c r="CT13" s="623"/>
      <c r="CU13" s="623"/>
      <c r="CV13" s="623"/>
      <c r="CW13" s="623"/>
      <c r="CX13" s="623"/>
      <c r="CY13" s="624"/>
      <c r="CZ13" s="660">
        <v>10.5</v>
      </c>
      <c r="DA13" s="660"/>
      <c r="DB13" s="660"/>
      <c r="DC13" s="660"/>
      <c r="DD13" s="628">
        <v>1049018</v>
      </c>
      <c r="DE13" s="623"/>
      <c r="DF13" s="623"/>
      <c r="DG13" s="623"/>
      <c r="DH13" s="623"/>
      <c r="DI13" s="623"/>
      <c r="DJ13" s="623"/>
      <c r="DK13" s="623"/>
      <c r="DL13" s="623"/>
      <c r="DM13" s="623"/>
      <c r="DN13" s="623"/>
      <c r="DO13" s="623"/>
      <c r="DP13" s="624"/>
      <c r="DQ13" s="628">
        <v>3842263</v>
      </c>
      <c r="DR13" s="623"/>
      <c r="DS13" s="623"/>
      <c r="DT13" s="623"/>
      <c r="DU13" s="623"/>
      <c r="DV13" s="623"/>
      <c r="DW13" s="623"/>
      <c r="DX13" s="623"/>
      <c r="DY13" s="623"/>
      <c r="DZ13" s="623"/>
      <c r="EA13" s="623"/>
      <c r="EB13" s="623"/>
      <c r="EC13" s="659"/>
    </row>
    <row r="14" spans="2:143" ht="11.3" customHeight="1">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353120</v>
      </c>
      <c r="BH14" s="623"/>
      <c r="BI14" s="623"/>
      <c r="BJ14" s="623"/>
      <c r="BK14" s="623"/>
      <c r="BL14" s="623"/>
      <c r="BM14" s="623"/>
      <c r="BN14" s="624"/>
      <c r="BO14" s="660">
        <v>2.4</v>
      </c>
      <c r="BP14" s="660"/>
      <c r="BQ14" s="660"/>
      <c r="BR14" s="660"/>
      <c r="BS14" s="661" t="s">
        <v>122</v>
      </c>
      <c r="BT14" s="661"/>
      <c r="BU14" s="661"/>
      <c r="BV14" s="661"/>
      <c r="BW14" s="661"/>
      <c r="BX14" s="661"/>
      <c r="BY14" s="661"/>
      <c r="BZ14" s="661"/>
      <c r="CA14" s="661"/>
      <c r="CB14" s="699"/>
      <c r="CD14" s="619" t="s">
        <v>246</v>
      </c>
      <c r="CE14" s="620"/>
      <c r="CF14" s="620"/>
      <c r="CG14" s="620"/>
      <c r="CH14" s="620"/>
      <c r="CI14" s="620"/>
      <c r="CJ14" s="620"/>
      <c r="CK14" s="620"/>
      <c r="CL14" s="620"/>
      <c r="CM14" s="620"/>
      <c r="CN14" s="620"/>
      <c r="CO14" s="620"/>
      <c r="CP14" s="620"/>
      <c r="CQ14" s="621"/>
      <c r="CR14" s="622">
        <v>1376182</v>
      </c>
      <c r="CS14" s="623"/>
      <c r="CT14" s="623"/>
      <c r="CU14" s="623"/>
      <c r="CV14" s="623"/>
      <c r="CW14" s="623"/>
      <c r="CX14" s="623"/>
      <c r="CY14" s="624"/>
      <c r="CZ14" s="660">
        <v>3</v>
      </c>
      <c r="DA14" s="660"/>
      <c r="DB14" s="660"/>
      <c r="DC14" s="660"/>
      <c r="DD14" s="628">
        <v>202872</v>
      </c>
      <c r="DE14" s="623"/>
      <c r="DF14" s="623"/>
      <c r="DG14" s="623"/>
      <c r="DH14" s="623"/>
      <c r="DI14" s="623"/>
      <c r="DJ14" s="623"/>
      <c r="DK14" s="623"/>
      <c r="DL14" s="623"/>
      <c r="DM14" s="623"/>
      <c r="DN14" s="623"/>
      <c r="DO14" s="623"/>
      <c r="DP14" s="624"/>
      <c r="DQ14" s="628">
        <v>1175461</v>
      </c>
      <c r="DR14" s="623"/>
      <c r="DS14" s="623"/>
      <c r="DT14" s="623"/>
      <c r="DU14" s="623"/>
      <c r="DV14" s="623"/>
      <c r="DW14" s="623"/>
      <c r="DX14" s="623"/>
      <c r="DY14" s="623"/>
      <c r="DZ14" s="623"/>
      <c r="EA14" s="623"/>
      <c r="EB14" s="623"/>
      <c r="EC14" s="659"/>
    </row>
    <row r="15" spans="2:143" ht="11.3" customHeight="1">
      <c r="B15" s="619" t="s">
        <v>247</v>
      </c>
      <c r="C15" s="620"/>
      <c r="D15" s="620"/>
      <c r="E15" s="620"/>
      <c r="F15" s="620"/>
      <c r="G15" s="620"/>
      <c r="H15" s="620"/>
      <c r="I15" s="620"/>
      <c r="J15" s="620"/>
      <c r="K15" s="620"/>
      <c r="L15" s="620"/>
      <c r="M15" s="620"/>
      <c r="N15" s="620"/>
      <c r="O15" s="620"/>
      <c r="P15" s="620"/>
      <c r="Q15" s="621"/>
      <c r="R15" s="622">
        <v>44947</v>
      </c>
      <c r="S15" s="623"/>
      <c r="T15" s="623"/>
      <c r="U15" s="623"/>
      <c r="V15" s="623"/>
      <c r="W15" s="623"/>
      <c r="X15" s="623"/>
      <c r="Y15" s="624"/>
      <c r="Z15" s="660">
        <v>0.1</v>
      </c>
      <c r="AA15" s="660"/>
      <c r="AB15" s="660"/>
      <c r="AC15" s="660"/>
      <c r="AD15" s="661">
        <v>44947</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615272</v>
      </c>
      <c r="BH15" s="623"/>
      <c r="BI15" s="623"/>
      <c r="BJ15" s="623"/>
      <c r="BK15" s="623"/>
      <c r="BL15" s="623"/>
      <c r="BM15" s="623"/>
      <c r="BN15" s="624"/>
      <c r="BO15" s="660">
        <v>4.0999999999999996</v>
      </c>
      <c r="BP15" s="660"/>
      <c r="BQ15" s="660"/>
      <c r="BR15" s="660"/>
      <c r="BS15" s="661" t="s">
        <v>122</v>
      </c>
      <c r="BT15" s="661"/>
      <c r="BU15" s="661"/>
      <c r="BV15" s="661"/>
      <c r="BW15" s="661"/>
      <c r="BX15" s="661"/>
      <c r="BY15" s="661"/>
      <c r="BZ15" s="661"/>
      <c r="CA15" s="661"/>
      <c r="CB15" s="699"/>
      <c r="CD15" s="619" t="s">
        <v>249</v>
      </c>
      <c r="CE15" s="620"/>
      <c r="CF15" s="620"/>
      <c r="CG15" s="620"/>
      <c r="CH15" s="620"/>
      <c r="CI15" s="620"/>
      <c r="CJ15" s="620"/>
      <c r="CK15" s="620"/>
      <c r="CL15" s="620"/>
      <c r="CM15" s="620"/>
      <c r="CN15" s="620"/>
      <c r="CO15" s="620"/>
      <c r="CP15" s="620"/>
      <c r="CQ15" s="621"/>
      <c r="CR15" s="622">
        <v>4200630</v>
      </c>
      <c r="CS15" s="623"/>
      <c r="CT15" s="623"/>
      <c r="CU15" s="623"/>
      <c r="CV15" s="623"/>
      <c r="CW15" s="623"/>
      <c r="CX15" s="623"/>
      <c r="CY15" s="624"/>
      <c r="CZ15" s="660">
        <v>9.1</v>
      </c>
      <c r="DA15" s="660"/>
      <c r="DB15" s="660"/>
      <c r="DC15" s="660"/>
      <c r="DD15" s="628">
        <v>965770</v>
      </c>
      <c r="DE15" s="623"/>
      <c r="DF15" s="623"/>
      <c r="DG15" s="623"/>
      <c r="DH15" s="623"/>
      <c r="DI15" s="623"/>
      <c r="DJ15" s="623"/>
      <c r="DK15" s="623"/>
      <c r="DL15" s="623"/>
      <c r="DM15" s="623"/>
      <c r="DN15" s="623"/>
      <c r="DO15" s="623"/>
      <c r="DP15" s="624"/>
      <c r="DQ15" s="628">
        <v>3153416</v>
      </c>
      <c r="DR15" s="623"/>
      <c r="DS15" s="623"/>
      <c r="DT15" s="623"/>
      <c r="DU15" s="623"/>
      <c r="DV15" s="623"/>
      <c r="DW15" s="623"/>
      <c r="DX15" s="623"/>
      <c r="DY15" s="623"/>
      <c r="DZ15" s="623"/>
      <c r="EA15" s="623"/>
      <c r="EB15" s="623"/>
      <c r="EC15" s="659"/>
    </row>
    <row r="16" spans="2:143" ht="11.3" customHeight="1">
      <c r="B16" s="619" t="s">
        <v>250</v>
      </c>
      <c r="C16" s="620"/>
      <c r="D16" s="620"/>
      <c r="E16" s="620"/>
      <c r="F16" s="620"/>
      <c r="G16" s="620"/>
      <c r="H16" s="620"/>
      <c r="I16" s="620"/>
      <c r="J16" s="620"/>
      <c r="K16" s="620"/>
      <c r="L16" s="620"/>
      <c r="M16" s="620"/>
      <c r="N16" s="620"/>
      <c r="O16" s="620"/>
      <c r="P16" s="620"/>
      <c r="Q16" s="621"/>
      <c r="R16" s="622">
        <v>256653</v>
      </c>
      <c r="S16" s="623"/>
      <c r="T16" s="623"/>
      <c r="U16" s="623"/>
      <c r="V16" s="623"/>
      <c r="W16" s="623"/>
      <c r="X16" s="623"/>
      <c r="Y16" s="624"/>
      <c r="Z16" s="660">
        <v>0.5</v>
      </c>
      <c r="AA16" s="660"/>
      <c r="AB16" s="660"/>
      <c r="AC16" s="660"/>
      <c r="AD16" s="661">
        <v>256653</v>
      </c>
      <c r="AE16" s="661"/>
      <c r="AF16" s="661"/>
      <c r="AG16" s="661"/>
      <c r="AH16" s="661"/>
      <c r="AI16" s="661"/>
      <c r="AJ16" s="661"/>
      <c r="AK16" s="661"/>
      <c r="AL16" s="625">
        <v>0.9</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9"/>
      <c r="CD16" s="619" t="s">
        <v>252</v>
      </c>
      <c r="CE16" s="620"/>
      <c r="CF16" s="620"/>
      <c r="CG16" s="620"/>
      <c r="CH16" s="620"/>
      <c r="CI16" s="620"/>
      <c r="CJ16" s="620"/>
      <c r="CK16" s="620"/>
      <c r="CL16" s="620"/>
      <c r="CM16" s="620"/>
      <c r="CN16" s="620"/>
      <c r="CO16" s="620"/>
      <c r="CP16" s="620"/>
      <c r="CQ16" s="621"/>
      <c r="CR16" s="622">
        <v>1255540</v>
      </c>
      <c r="CS16" s="623"/>
      <c r="CT16" s="623"/>
      <c r="CU16" s="623"/>
      <c r="CV16" s="623"/>
      <c r="CW16" s="623"/>
      <c r="CX16" s="623"/>
      <c r="CY16" s="624"/>
      <c r="CZ16" s="660">
        <v>2.7</v>
      </c>
      <c r="DA16" s="660"/>
      <c r="DB16" s="660"/>
      <c r="DC16" s="660"/>
      <c r="DD16" s="628" t="s">
        <v>122</v>
      </c>
      <c r="DE16" s="623"/>
      <c r="DF16" s="623"/>
      <c r="DG16" s="623"/>
      <c r="DH16" s="623"/>
      <c r="DI16" s="623"/>
      <c r="DJ16" s="623"/>
      <c r="DK16" s="623"/>
      <c r="DL16" s="623"/>
      <c r="DM16" s="623"/>
      <c r="DN16" s="623"/>
      <c r="DO16" s="623"/>
      <c r="DP16" s="624"/>
      <c r="DQ16" s="628">
        <v>391738</v>
      </c>
      <c r="DR16" s="623"/>
      <c r="DS16" s="623"/>
      <c r="DT16" s="623"/>
      <c r="DU16" s="623"/>
      <c r="DV16" s="623"/>
      <c r="DW16" s="623"/>
      <c r="DX16" s="623"/>
      <c r="DY16" s="623"/>
      <c r="DZ16" s="623"/>
      <c r="EA16" s="623"/>
      <c r="EB16" s="623"/>
      <c r="EC16" s="659"/>
    </row>
    <row r="17" spans="2:133" ht="11.3" customHeight="1">
      <c r="B17" s="619" t="s">
        <v>253</v>
      </c>
      <c r="C17" s="620"/>
      <c r="D17" s="620"/>
      <c r="E17" s="620"/>
      <c r="F17" s="620"/>
      <c r="G17" s="620"/>
      <c r="H17" s="620"/>
      <c r="I17" s="620"/>
      <c r="J17" s="620"/>
      <c r="K17" s="620"/>
      <c r="L17" s="620"/>
      <c r="M17" s="620"/>
      <c r="N17" s="620"/>
      <c r="O17" s="620"/>
      <c r="P17" s="620"/>
      <c r="Q17" s="621"/>
      <c r="R17" s="622">
        <v>529671</v>
      </c>
      <c r="S17" s="623"/>
      <c r="T17" s="623"/>
      <c r="U17" s="623"/>
      <c r="V17" s="623"/>
      <c r="W17" s="623"/>
      <c r="X17" s="623"/>
      <c r="Y17" s="624"/>
      <c r="Z17" s="660">
        <v>1.1000000000000001</v>
      </c>
      <c r="AA17" s="660"/>
      <c r="AB17" s="660"/>
      <c r="AC17" s="660"/>
      <c r="AD17" s="661">
        <v>529671</v>
      </c>
      <c r="AE17" s="661"/>
      <c r="AF17" s="661"/>
      <c r="AG17" s="661"/>
      <c r="AH17" s="661"/>
      <c r="AI17" s="661"/>
      <c r="AJ17" s="661"/>
      <c r="AK17" s="661"/>
      <c r="AL17" s="625">
        <v>1.9</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9"/>
      <c r="CD17" s="619" t="s">
        <v>255</v>
      </c>
      <c r="CE17" s="620"/>
      <c r="CF17" s="620"/>
      <c r="CG17" s="620"/>
      <c r="CH17" s="620"/>
      <c r="CI17" s="620"/>
      <c r="CJ17" s="620"/>
      <c r="CK17" s="620"/>
      <c r="CL17" s="620"/>
      <c r="CM17" s="620"/>
      <c r="CN17" s="620"/>
      <c r="CO17" s="620"/>
      <c r="CP17" s="620"/>
      <c r="CQ17" s="621"/>
      <c r="CR17" s="622">
        <v>5986630</v>
      </c>
      <c r="CS17" s="623"/>
      <c r="CT17" s="623"/>
      <c r="CU17" s="623"/>
      <c r="CV17" s="623"/>
      <c r="CW17" s="623"/>
      <c r="CX17" s="623"/>
      <c r="CY17" s="624"/>
      <c r="CZ17" s="660">
        <v>13</v>
      </c>
      <c r="DA17" s="660"/>
      <c r="DB17" s="660"/>
      <c r="DC17" s="660"/>
      <c r="DD17" s="628" t="s">
        <v>122</v>
      </c>
      <c r="DE17" s="623"/>
      <c r="DF17" s="623"/>
      <c r="DG17" s="623"/>
      <c r="DH17" s="623"/>
      <c r="DI17" s="623"/>
      <c r="DJ17" s="623"/>
      <c r="DK17" s="623"/>
      <c r="DL17" s="623"/>
      <c r="DM17" s="623"/>
      <c r="DN17" s="623"/>
      <c r="DO17" s="623"/>
      <c r="DP17" s="624"/>
      <c r="DQ17" s="628">
        <v>5970825</v>
      </c>
      <c r="DR17" s="623"/>
      <c r="DS17" s="623"/>
      <c r="DT17" s="623"/>
      <c r="DU17" s="623"/>
      <c r="DV17" s="623"/>
      <c r="DW17" s="623"/>
      <c r="DX17" s="623"/>
      <c r="DY17" s="623"/>
      <c r="DZ17" s="623"/>
      <c r="EA17" s="623"/>
      <c r="EB17" s="623"/>
      <c r="EC17" s="659"/>
    </row>
    <row r="18" spans="2:133" ht="11.3" customHeight="1">
      <c r="B18" s="619" t="s">
        <v>256</v>
      </c>
      <c r="C18" s="620"/>
      <c r="D18" s="620"/>
      <c r="E18" s="620"/>
      <c r="F18" s="620"/>
      <c r="G18" s="620"/>
      <c r="H18" s="620"/>
      <c r="I18" s="620"/>
      <c r="J18" s="620"/>
      <c r="K18" s="620"/>
      <c r="L18" s="620"/>
      <c r="M18" s="620"/>
      <c r="N18" s="620"/>
      <c r="O18" s="620"/>
      <c r="P18" s="620"/>
      <c r="Q18" s="621"/>
      <c r="R18" s="622">
        <v>94863</v>
      </c>
      <c r="S18" s="623"/>
      <c r="T18" s="623"/>
      <c r="U18" s="623"/>
      <c r="V18" s="623"/>
      <c r="W18" s="623"/>
      <c r="X18" s="623"/>
      <c r="Y18" s="624"/>
      <c r="Z18" s="660">
        <v>0.2</v>
      </c>
      <c r="AA18" s="660"/>
      <c r="AB18" s="660"/>
      <c r="AC18" s="660"/>
      <c r="AD18" s="661">
        <v>94863</v>
      </c>
      <c r="AE18" s="661"/>
      <c r="AF18" s="661"/>
      <c r="AG18" s="661"/>
      <c r="AH18" s="661"/>
      <c r="AI18" s="661"/>
      <c r="AJ18" s="661"/>
      <c r="AK18" s="661"/>
      <c r="AL18" s="625">
        <v>0.3</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9"/>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3" customHeight="1">
      <c r="B19" s="619" t="s">
        <v>259</v>
      </c>
      <c r="C19" s="620"/>
      <c r="D19" s="620"/>
      <c r="E19" s="620"/>
      <c r="F19" s="620"/>
      <c r="G19" s="620"/>
      <c r="H19" s="620"/>
      <c r="I19" s="620"/>
      <c r="J19" s="620"/>
      <c r="K19" s="620"/>
      <c r="L19" s="620"/>
      <c r="M19" s="620"/>
      <c r="N19" s="620"/>
      <c r="O19" s="620"/>
      <c r="P19" s="620"/>
      <c r="Q19" s="621"/>
      <c r="R19" s="622">
        <v>418739</v>
      </c>
      <c r="S19" s="623"/>
      <c r="T19" s="623"/>
      <c r="U19" s="623"/>
      <c r="V19" s="623"/>
      <c r="W19" s="623"/>
      <c r="X19" s="623"/>
      <c r="Y19" s="624"/>
      <c r="Z19" s="660">
        <v>0.9</v>
      </c>
      <c r="AA19" s="660"/>
      <c r="AB19" s="660"/>
      <c r="AC19" s="660"/>
      <c r="AD19" s="661">
        <v>418739</v>
      </c>
      <c r="AE19" s="661"/>
      <c r="AF19" s="661"/>
      <c r="AG19" s="661"/>
      <c r="AH19" s="661"/>
      <c r="AI19" s="661"/>
      <c r="AJ19" s="661"/>
      <c r="AK19" s="661"/>
      <c r="AL19" s="625">
        <v>1.5</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27136</v>
      </c>
      <c r="BH19" s="623"/>
      <c r="BI19" s="623"/>
      <c r="BJ19" s="623"/>
      <c r="BK19" s="623"/>
      <c r="BL19" s="623"/>
      <c r="BM19" s="623"/>
      <c r="BN19" s="624"/>
      <c r="BO19" s="660">
        <v>0.2</v>
      </c>
      <c r="BP19" s="660"/>
      <c r="BQ19" s="660"/>
      <c r="BR19" s="660"/>
      <c r="BS19" s="661" t="s">
        <v>122</v>
      </c>
      <c r="BT19" s="661"/>
      <c r="BU19" s="661"/>
      <c r="BV19" s="661"/>
      <c r="BW19" s="661"/>
      <c r="BX19" s="661"/>
      <c r="BY19" s="661"/>
      <c r="BZ19" s="661"/>
      <c r="CA19" s="661"/>
      <c r="CB19" s="699"/>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3" customHeight="1">
      <c r="B20" s="689" t="s">
        <v>262</v>
      </c>
      <c r="C20" s="690"/>
      <c r="D20" s="690"/>
      <c r="E20" s="690"/>
      <c r="F20" s="690"/>
      <c r="G20" s="690"/>
      <c r="H20" s="690"/>
      <c r="I20" s="690"/>
      <c r="J20" s="690"/>
      <c r="K20" s="690"/>
      <c r="L20" s="690"/>
      <c r="M20" s="690"/>
      <c r="N20" s="690"/>
      <c r="O20" s="690"/>
      <c r="P20" s="690"/>
      <c r="Q20" s="691"/>
      <c r="R20" s="622">
        <v>16069</v>
      </c>
      <c r="S20" s="623"/>
      <c r="T20" s="623"/>
      <c r="U20" s="623"/>
      <c r="V20" s="623"/>
      <c r="W20" s="623"/>
      <c r="X20" s="623"/>
      <c r="Y20" s="624"/>
      <c r="Z20" s="660">
        <v>0</v>
      </c>
      <c r="AA20" s="660"/>
      <c r="AB20" s="660"/>
      <c r="AC20" s="660"/>
      <c r="AD20" s="661">
        <v>16069</v>
      </c>
      <c r="AE20" s="661"/>
      <c r="AF20" s="661"/>
      <c r="AG20" s="661"/>
      <c r="AH20" s="661"/>
      <c r="AI20" s="661"/>
      <c r="AJ20" s="661"/>
      <c r="AK20" s="661"/>
      <c r="AL20" s="625">
        <v>0.1</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27136</v>
      </c>
      <c r="BH20" s="623"/>
      <c r="BI20" s="623"/>
      <c r="BJ20" s="623"/>
      <c r="BK20" s="623"/>
      <c r="BL20" s="623"/>
      <c r="BM20" s="623"/>
      <c r="BN20" s="624"/>
      <c r="BO20" s="660">
        <v>0.2</v>
      </c>
      <c r="BP20" s="660"/>
      <c r="BQ20" s="660"/>
      <c r="BR20" s="660"/>
      <c r="BS20" s="661" t="s">
        <v>122</v>
      </c>
      <c r="BT20" s="661"/>
      <c r="BU20" s="661"/>
      <c r="BV20" s="661"/>
      <c r="BW20" s="661"/>
      <c r="BX20" s="661"/>
      <c r="BY20" s="661"/>
      <c r="BZ20" s="661"/>
      <c r="CA20" s="661"/>
      <c r="CB20" s="699"/>
      <c r="CD20" s="619" t="s">
        <v>264</v>
      </c>
      <c r="CE20" s="620"/>
      <c r="CF20" s="620"/>
      <c r="CG20" s="620"/>
      <c r="CH20" s="620"/>
      <c r="CI20" s="620"/>
      <c r="CJ20" s="620"/>
      <c r="CK20" s="620"/>
      <c r="CL20" s="620"/>
      <c r="CM20" s="620"/>
      <c r="CN20" s="620"/>
      <c r="CO20" s="620"/>
      <c r="CP20" s="620"/>
      <c r="CQ20" s="621"/>
      <c r="CR20" s="622">
        <v>45923293</v>
      </c>
      <c r="CS20" s="623"/>
      <c r="CT20" s="623"/>
      <c r="CU20" s="623"/>
      <c r="CV20" s="623"/>
      <c r="CW20" s="623"/>
      <c r="CX20" s="623"/>
      <c r="CY20" s="624"/>
      <c r="CZ20" s="660">
        <v>100</v>
      </c>
      <c r="DA20" s="660"/>
      <c r="DB20" s="660"/>
      <c r="DC20" s="660"/>
      <c r="DD20" s="628">
        <v>4252053</v>
      </c>
      <c r="DE20" s="623"/>
      <c r="DF20" s="623"/>
      <c r="DG20" s="623"/>
      <c r="DH20" s="623"/>
      <c r="DI20" s="623"/>
      <c r="DJ20" s="623"/>
      <c r="DK20" s="623"/>
      <c r="DL20" s="623"/>
      <c r="DM20" s="623"/>
      <c r="DN20" s="623"/>
      <c r="DO20" s="623"/>
      <c r="DP20" s="624"/>
      <c r="DQ20" s="628">
        <v>32336387</v>
      </c>
      <c r="DR20" s="623"/>
      <c r="DS20" s="623"/>
      <c r="DT20" s="623"/>
      <c r="DU20" s="623"/>
      <c r="DV20" s="623"/>
      <c r="DW20" s="623"/>
      <c r="DX20" s="623"/>
      <c r="DY20" s="623"/>
      <c r="DZ20" s="623"/>
      <c r="EA20" s="623"/>
      <c r="EB20" s="623"/>
      <c r="EC20" s="659"/>
    </row>
    <row r="21" spans="2:133" ht="11.3" customHeight="1">
      <c r="B21" s="619" t="s">
        <v>265</v>
      </c>
      <c r="C21" s="620"/>
      <c r="D21" s="620"/>
      <c r="E21" s="620"/>
      <c r="F21" s="620"/>
      <c r="G21" s="620"/>
      <c r="H21" s="620"/>
      <c r="I21" s="620"/>
      <c r="J21" s="620"/>
      <c r="K21" s="620"/>
      <c r="L21" s="620"/>
      <c r="M21" s="620"/>
      <c r="N21" s="620"/>
      <c r="O21" s="620"/>
      <c r="P21" s="620"/>
      <c r="Q21" s="621"/>
      <c r="R21" s="622">
        <v>10600826</v>
      </c>
      <c r="S21" s="623"/>
      <c r="T21" s="623"/>
      <c r="U21" s="623"/>
      <c r="V21" s="623"/>
      <c r="W21" s="623"/>
      <c r="X21" s="623"/>
      <c r="Y21" s="624"/>
      <c r="Z21" s="660">
        <v>22.3</v>
      </c>
      <c r="AA21" s="660"/>
      <c r="AB21" s="660"/>
      <c r="AC21" s="660"/>
      <c r="AD21" s="661">
        <v>8656956</v>
      </c>
      <c r="AE21" s="661"/>
      <c r="AF21" s="661"/>
      <c r="AG21" s="661"/>
      <c r="AH21" s="661"/>
      <c r="AI21" s="661"/>
      <c r="AJ21" s="661"/>
      <c r="AK21" s="661"/>
      <c r="AL21" s="625">
        <v>31.2</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v>27136</v>
      </c>
      <c r="BH21" s="623"/>
      <c r="BI21" s="623"/>
      <c r="BJ21" s="623"/>
      <c r="BK21" s="623"/>
      <c r="BL21" s="623"/>
      <c r="BM21" s="623"/>
      <c r="BN21" s="624"/>
      <c r="BO21" s="660">
        <v>0.2</v>
      </c>
      <c r="BP21" s="660"/>
      <c r="BQ21" s="660"/>
      <c r="BR21" s="660"/>
      <c r="BS21" s="661" t="s">
        <v>122</v>
      </c>
      <c r="BT21" s="661"/>
      <c r="BU21" s="661"/>
      <c r="BV21" s="661"/>
      <c r="BW21" s="661"/>
      <c r="BX21" s="661"/>
      <c r="BY21" s="661"/>
      <c r="BZ21" s="661"/>
      <c r="CA21" s="661"/>
      <c r="CB21" s="699"/>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3" customHeight="1">
      <c r="B22" s="619" t="s">
        <v>267</v>
      </c>
      <c r="C22" s="620"/>
      <c r="D22" s="620"/>
      <c r="E22" s="620"/>
      <c r="F22" s="620"/>
      <c r="G22" s="620"/>
      <c r="H22" s="620"/>
      <c r="I22" s="620"/>
      <c r="J22" s="620"/>
      <c r="K22" s="620"/>
      <c r="L22" s="620"/>
      <c r="M22" s="620"/>
      <c r="N22" s="620"/>
      <c r="O22" s="620"/>
      <c r="P22" s="620"/>
      <c r="Q22" s="621"/>
      <c r="R22" s="622">
        <v>8656956</v>
      </c>
      <c r="S22" s="623"/>
      <c r="T22" s="623"/>
      <c r="U22" s="623"/>
      <c r="V22" s="623"/>
      <c r="W22" s="623"/>
      <c r="X22" s="623"/>
      <c r="Y22" s="624"/>
      <c r="Z22" s="660">
        <v>18.2</v>
      </c>
      <c r="AA22" s="660"/>
      <c r="AB22" s="660"/>
      <c r="AC22" s="660"/>
      <c r="AD22" s="661">
        <v>8656956</v>
      </c>
      <c r="AE22" s="661"/>
      <c r="AF22" s="661"/>
      <c r="AG22" s="661"/>
      <c r="AH22" s="661"/>
      <c r="AI22" s="661"/>
      <c r="AJ22" s="661"/>
      <c r="AK22" s="661"/>
      <c r="AL22" s="625">
        <v>31.2</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9"/>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3" customHeight="1">
      <c r="B23" s="619" t="s">
        <v>270</v>
      </c>
      <c r="C23" s="620"/>
      <c r="D23" s="620"/>
      <c r="E23" s="620"/>
      <c r="F23" s="620"/>
      <c r="G23" s="620"/>
      <c r="H23" s="620"/>
      <c r="I23" s="620"/>
      <c r="J23" s="620"/>
      <c r="K23" s="620"/>
      <c r="L23" s="620"/>
      <c r="M23" s="620"/>
      <c r="N23" s="620"/>
      <c r="O23" s="620"/>
      <c r="P23" s="620"/>
      <c r="Q23" s="621"/>
      <c r="R23" s="622">
        <v>1943870</v>
      </c>
      <c r="S23" s="623"/>
      <c r="T23" s="623"/>
      <c r="U23" s="623"/>
      <c r="V23" s="623"/>
      <c r="W23" s="623"/>
      <c r="X23" s="623"/>
      <c r="Y23" s="624"/>
      <c r="Z23" s="660">
        <v>4.0999999999999996</v>
      </c>
      <c r="AA23" s="660"/>
      <c r="AB23" s="660"/>
      <c r="AC23" s="660"/>
      <c r="AD23" s="661" t="s">
        <v>122</v>
      </c>
      <c r="AE23" s="661"/>
      <c r="AF23" s="661"/>
      <c r="AG23" s="661"/>
      <c r="AH23" s="661"/>
      <c r="AI23" s="661"/>
      <c r="AJ23" s="661"/>
      <c r="AK23" s="661"/>
      <c r="AL23" s="625" t="s">
        <v>122</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9"/>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3" customHeight="1">
      <c r="B24" s="619" t="s">
        <v>277</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9"/>
      <c r="CD24" s="680" t="s">
        <v>279</v>
      </c>
      <c r="CE24" s="681"/>
      <c r="CF24" s="681"/>
      <c r="CG24" s="681"/>
      <c r="CH24" s="681"/>
      <c r="CI24" s="681"/>
      <c r="CJ24" s="681"/>
      <c r="CK24" s="681"/>
      <c r="CL24" s="681"/>
      <c r="CM24" s="681"/>
      <c r="CN24" s="681"/>
      <c r="CO24" s="681"/>
      <c r="CP24" s="681"/>
      <c r="CQ24" s="682"/>
      <c r="CR24" s="677">
        <v>21240912</v>
      </c>
      <c r="CS24" s="678"/>
      <c r="CT24" s="678"/>
      <c r="CU24" s="678"/>
      <c r="CV24" s="678"/>
      <c r="CW24" s="678"/>
      <c r="CX24" s="678"/>
      <c r="CY24" s="703"/>
      <c r="CZ24" s="704">
        <v>46.3</v>
      </c>
      <c r="DA24" s="686"/>
      <c r="DB24" s="686"/>
      <c r="DC24" s="706"/>
      <c r="DD24" s="702">
        <v>15493349</v>
      </c>
      <c r="DE24" s="678"/>
      <c r="DF24" s="678"/>
      <c r="DG24" s="678"/>
      <c r="DH24" s="678"/>
      <c r="DI24" s="678"/>
      <c r="DJ24" s="678"/>
      <c r="DK24" s="703"/>
      <c r="DL24" s="702">
        <v>13183901</v>
      </c>
      <c r="DM24" s="678"/>
      <c r="DN24" s="678"/>
      <c r="DO24" s="678"/>
      <c r="DP24" s="678"/>
      <c r="DQ24" s="678"/>
      <c r="DR24" s="678"/>
      <c r="DS24" s="678"/>
      <c r="DT24" s="678"/>
      <c r="DU24" s="678"/>
      <c r="DV24" s="703"/>
      <c r="DW24" s="704">
        <v>47.3</v>
      </c>
      <c r="DX24" s="686"/>
      <c r="DY24" s="686"/>
      <c r="DZ24" s="686"/>
      <c r="EA24" s="686"/>
      <c r="EB24" s="686"/>
      <c r="EC24" s="705"/>
    </row>
    <row r="25" spans="2:133" ht="11.3" customHeight="1">
      <c r="B25" s="619" t="s">
        <v>280</v>
      </c>
      <c r="C25" s="620"/>
      <c r="D25" s="620"/>
      <c r="E25" s="620"/>
      <c r="F25" s="620"/>
      <c r="G25" s="620"/>
      <c r="H25" s="620"/>
      <c r="I25" s="620"/>
      <c r="J25" s="620"/>
      <c r="K25" s="620"/>
      <c r="L25" s="620"/>
      <c r="M25" s="620"/>
      <c r="N25" s="620"/>
      <c r="O25" s="620"/>
      <c r="P25" s="620"/>
      <c r="Q25" s="621"/>
      <c r="R25" s="622">
        <v>29561271</v>
      </c>
      <c r="S25" s="623"/>
      <c r="T25" s="623"/>
      <c r="U25" s="623"/>
      <c r="V25" s="623"/>
      <c r="W25" s="623"/>
      <c r="X25" s="623"/>
      <c r="Y25" s="624"/>
      <c r="Z25" s="660">
        <v>62.3</v>
      </c>
      <c r="AA25" s="660"/>
      <c r="AB25" s="660"/>
      <c r="AC25" s="660"/>
      <c r="AD25" s="661">
        <v>27617401</v>
      </c>
      <c r="AE25" s="661"/>
      <c r="AF25" s="661"/>
      <c r="AG25" s="661"/>
      <c r="AH25" s="661"/>
      <c r="AI25" s="661"/>
      <c r="AJ25" s="661"/>
      <c r="AK25" s="661"/>
      <c r="AL25" s="625">
        <v>99.6</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9"/>
      <c r="CD25" s="619" t="s">
        <v>282</v>
      </c>
      <c r="CE25" s="620"/>
      <c r="CF25" s="620"/>
      <c r="CG25" s="620"/>
      <c r="CH25" s="620"/>
      <c r="CI25" s="620"/>
      <c r="CJ25" s="620"/>
      <c r="CK25" s="620"/>
      <c r="CL25" s="620"/>
      <c r="CM25" s="620"/>
      <c r="CN25" s="620"/>
      <c r="CO25" s="620"/>
      <c r="CP25" s="620"/>
      <c r="CQ25" s="621"/>
      <c r="CR25" s="622">
        <v>6205441</v>
      </c>
      <c r="CS25" s="635"/>
      <c r="CT25" s="635"/>
      <c r="CU25" s="635"/>
      <c r="CV25" s="635"/>
      <c r="CW25" s="635"/>
      <c r="CX25" s="635"/>
      <c r="CY25" s="636"/>
      <c r="CZ25" s="625">
        <v>13.5</v>
      </c>
      <c r="DA25" s="637"/>
      <c r="DB25" s="637"/>
      <c r="DC25" s="638"/>
      <c r="DD25" s="628">
        <v>5827320</v>
      </c>
      <c r="DE25" s="635"/>
      <c r="DF25" s="635"/>
      <c r="DG25" s="635"/>
      <c r="DH25" s="635"/>
      <c r="DI25" s="635"/>
      <c r="DJ25" s="635"/>
      <c r="DK25" s="636"/>
      <c r="DL25" s="628">
        <v>5764629</v>
      </c>
      <c r="DM25" s="635"/>
      <c r="DN25" s="635"/>
      <c r="DO25" s="635"/>
      <c r="DP25" s="635"/>
      <c r="DQ25" s="635"/>
      <c r="DR25" s="635"/>
      <c r="DS25" s="635"/>
      <c r="DT25" s="635"/>
      <c r="DU25" s="635"/>
      <c r="DV25" s="636"/>
      <c r="DW25" s="625">
        <v>20.7</v>
      </c>
      <c r="DX25" s="637"/>
      <c r="DY25" s="637"/>
      <c r="DZ25" s="637"/>
      <c r="EA25" s="637"/>
      <c r="EB25" s="637"/>
      <c r="EC25" s="649"/>
    </row>
    <row r="26" spans="2:133" ht="11.3" customHeight="1">
      <c r="B26" s="619" t="s">
        <v>283</v>
      </c>
      <c r="C26" s="620"/>
      <c r="D26" s="620"/>
      <c r="E26" s="620"/>
      <c r="F26" s="620"/>
      <c r="G26" s="620"/>
      <c r="H26" s="620"/>
      <c r="I26" s="620"/>
      <c r="J26" s="620"/>
      <c r="K26" s="620"/>
      <c r="L26" s="620"/>
      <c r="M26" s="620"/>
      <c r="N26" s="620"/>
      <c r="O26" s="620"/>
      <c r="P26" s="620"/>
      <c r="Q26" s="621"/>
      <c r="R26" s="622">
        <v>10569</v>
      </c>
      <c r="S26" s="623"/>
      <c r="T26" s="623"/>
      <c r="U26" s="623"/>
      <c r="V26" s="623"/>
      <c r="W26" s="623"/>
      <c r="X26" s="623"/>
      <c r="Y26" s="624"/>
      <c r="Z26" s="660">
        <v>0</v>
      </c>
      <c r="AA26" s="660"/>
      <c r="AB26" s="660"/>
      <c r="AC26" s="660"/>
      <c r="AD26" s="661">
        <v>10569</v>
      </c>
      <c r="AE26" s="661"/>
      <c r="AF26" s="661"/>
      <c r="AG26" s="661"/>
      <c r="AH26" s="661"/>
      <c r="AI26" s="661"/>
      <c r="AJ26" s="661"/>
      <c r="AK26" s="661"/>
      <c r="AL26" s="625">
        <v>0</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9"/>
      <c r="CD26" s="619" t="s">
        <v>285</v>
      </c>
      <c r="CE26" s="620"/>
      <c r="CF26" s="620"/>
      <c r="CG26" s="620"/>
      <c r="CH26" s="620"/>
      <c r="CI26" s="620"/>
      <c r="CJ26" s="620"/>
      <c r="CK26" s="620"/>
      <c r="CL26" s="620"/>
      <c r="CM26" s="620"/>
      <c r="CN26" s="620"/>
      <c r="CO26" s="620"/>
      <c r="CP26" s="620"/>
      <c r="CQ26" s="621"/>
      <c r="CR26" s="622">
        <v>3797377</v>
      </c>
      <c r="CS26" s="623"/>
      <c r="CT26" s="623"/>
      <c r="CU26" s="623"/>
      <c r="CV26" s="623"/>
      <c r="CW26" s="623"/>
      <c r="CX26" s="623"/>
      <c r="CY26" s="624"/>
      <c r="CZ26" s="625">
        <v>8.3000000000000007</v>
      </c>
      <c r="DA26" s="637"/>
      <c r="DB26" s="637"/>
      <c r="DC26" s="638"/>
      <c r="DD26" s="628">
        <v>3419256</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3" customHeight="1">
      <c r="B27" s="619" t="s">
        <v>286</v>
      </c>
      <c r="C27" s="620"/>
      <c r="D27" s="620"/>
      <c r="E27" s="620"/>
      <c r="F27" s="620"/>
      <c r="G27" s="620"/>
      <c r="H27" s="620"/>
      <c r="I27" s="620"/>
      <c r="J27" s="620"/>
      <c r="K27" s="620"/>
      <c r="L27" s="620"/>
      <c r="M27" s="620"/>
      <c r="N27" s="620"/>
      <c r="O27" s="620"/>
      <c r="P27" s="620"/>
      <c r="Q27" s="621"/>
      <c r="R27" s="622">
        <v>80686</v>
      </c>
      <c r="S27" s="623"/>
      <c r="T27" s="623"/>
      <c r="U27" s="623"/>
      <c r="V27" s="623"/>
      <c r="W27" s="623"/>
      <c r="X27" s="623"/>
      <c r="Y27" s="624"/>
      <c r="Z27" s="660">
        <v>0.2</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15018743</v>
      </c>
      <c r="BH27" s="623"/>
      <c r="BI27" s="623"/>
      <c r="BJ27" s="623"/>
      <c r="BK27" s="623"/>
      <c r="BL27" s="623"/>
      <c r="BM27" s="623"/>
      <c r="BN27" s="624"/>
      <c r="BO27" s="660">
        <v>100</v>
      </c>
      <c r="BP27" s="660"/>
      <c r="BQ27" s="660"/>
      <c r="BR27" s="660"/>
      <c r="BS27" s="661">
        <v>837374</v>
      </c>
      <c r="BT27" s="661"/>
      <c r="BU27" s="661"/>
      <c r="BV27" s="661"/>
      <c r="BW27" s="661"/>
      <c r="BX27" s="661"/>
      <c r="BY27" s="661"/>
      <c r="BZ27" s="661"/>
      <c r="CA27" s="661"/>
      <c r="CB27" s="699"/>
      <c r="CD27" s="619" t="s">
        <v>288</v>
      </c>
      <c r="CE27" s="620"/>
      <c r="CF27" s="620"/>
      <c r="CG27" s="620"/>
      <c r="CH27" s="620"/>
      <c r="CI27" s="620"/>
      <c r="CJ27" s="620"/>
      <c r="CK27" s="620"/>
      <c r="CL27" s="620"/>
      <c r="CM27" s="620"/>
      <c r="CN27" s="620"/>
      <c r="CO27" s="620"/>
      <c r="CP27" s="620"/>
      <c r="CQ27" s="621"/>
      <c r="CR27" s="622">
        <v>9054667</v>
      </c>
      <c r="CS27" s="635"/>
      <c r="CT27" s="635"/>
      <c r="CU27" s="635"/>
      <c r="CV27" s="635"/>
      <c r="CW27" s="635"/>
      <c r="CX27" s="635"/>
      <c r="CY27" s="636"/>
      <c r="CZ27" s="625">
        <v>19.7</v>
      </c>
      <c r="DA27" s="637"/>
      <c r="DB27" s="637"/>
      <c r="DC27" s="638"/>
      <c r="DD27" s="628">
        <v>3701030</v>
      </c>
      <c r="DE27" s="635"/>
      <c r="DF27" s="635"/>
      <c r="DG27" s="635"/>
      <c r="DH27" s="635"/>
      <c r="DI27" s="635"/>
      <c r="DJ27" s="635"/>
      <c r="DK27" s="636"/>
      <c r="DL27" s="628">
        <v>2535592</v>
      </c>
      <c r="DM27" s="635"/>
      <c r="DN27" s="635"/>
      <c r="DO27" s="635"/>
      <c r="DP27" s="635"/>
      <c r="DQ27" s="635"/>
      <c r="DR27" s="635"/>
      <c r="DS27" s="635"/>
      <c r="DT27" s="635"/>
      <c r="DU27" s="635"/>
      <c r="DV27" s="636"/>
      <c r="DW27" s="625">
        <v>9.1</v>
      </c>
      <c r="DX27" s="637"/>
      <c r="DY27" s="637"/>
      <c r="DZ27" s="637"/>
      <c r="EA27" s="637"/>
      <c r="EB27" s="637"/>
      <c r="EC27" s="649"/>
    </row>
    <row r="28" spans="2:133" ht="11.3" customHeight="1">
      <c r="B28" s="619" t="s">
        <v>289</v>
      </c>
      <c r="C28" s="620"/>
      <c r="D28" s="620"/>
      <c r="E28" s="620"/>
      <c r="F28" s="620"/>
      <c r="G28" s="620"/>
      <c r="H28" s="620"/>
      <c r="I28" s="620"/>
      <c r="J28" s="620"/>
      <c r="K28" s="620"/>
      <c r="L28" s="620"/>
      <c r="M28" s="620"/>
      <c r="N28" s="620"/>
      <c r="O28" s="620"/>
      <c r="P28" s="620"/>
      <c r="Q28" s="621"/>
      <c r="R28" s="622">
        <v>350800</v>
      </c>
      <c r="S28" s="623"/>
      <c r="T28" s="623"/>
      <c r="U28" s="623"/>
      <c r="V28" s="623"/>
      <c r="W28" s="623"/>
      <c r="X28" s="623"/>
      <c r="Y28" s="624"/>
      <c r="Z28" s="660">
        <v>0.7</v>
      </c>
      <c r="AA28" s="660"/>
      <c r="AB28" s="660"/>
      <c r="AC28" s="660"/>
      <c r="AD28" s="661">
        <v>74169</v>
      </c>
      <c r="AE28" s="661"/>
      <c r="AF28" s="661"/>
      <c r="AG28" s="661"/>
      <c r="AH28" s="661"/>
      <c r="AI28" s="661"/>
      <c r="AJ28" s="661"/>
      <c r="AK28" s="661"/>
      <c r="AL28" s="625">
        <v>0.3</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5980804</v>
      </c>
      <c r="CS28" s="623"/>
      <c r="CT28" s="623"/>
      <c r="CU28" s="623"/>
      <c r="CV28" s="623"/>
      <c r="CW28" s="623"/>
      <c r="CX28" s="623"/>
      <c r="CY28" s="624"/>
      <c r="CZ28" s="625">
        <v>13</v>
      </c>
      <c r="DA28" s="637"/>
      <c r="DB28" s="637"/>
      <c r="DC28" s="638"/>
      <c r="DD28" s="628">
        <v>5964999</v>
      </c>
      <c r="DE28" s="623"/>
      <c r="DF28" s="623"/>
      <c r="DG28" s="623"/>
      <c r="DH28" s="623"/>
      <c r="DI28" s="623"/>
      <c r="DJ28" s="623"/>
      <c r="DK28" s="624"/>
      <c r="DL28" s="628">
        <v>4883680</v>
      </c>
      <c r="DM28" s="623"/>
      <c r="DN28" s="623"/>
      <c r="DO28" s="623"/>
      <c r="DP28" s="623"/>
      <c r="DQ28" s="623"/>
      <c r="DR28" s="623"/>
      <c r="DS28" s="623"/>
      <c r="DT28" s="623"/>
      <c r="DU28" s="623"/>
      <c r="DV28" s="624"/>
      <c r="DW28" s="625">
        <v>17.5</v>
      </c>
      <c r="DX28" s="637"/>
      <c r="DY28" s="637"/>
      <c r="DZ28" s="637"/>
      <c r="EA28" s="637"/>
      <c r="EB28" s="637"/>
      <c r="EC28" s="649"/>
    </row>
    <row r="29" spans="2:133" ht="11.3" customHeight="1">
      <c r="B29" s="619" t="s">
        <v>291</v>
      </c>
      <c r="C29" s="620"/>
      <c r="D29" s="620"/>
      <c r="E29" s="620"/>
      <c r="F29" s="620"/>
      <c r="G29" s="620"/>
      <c r="H29" s="620"/>
      <c r="I29" s="620"/>
      <c r="J29" s="620"/>
      <c r="K29" s="620"/>
      <c r="L29" s="620"/>
      <c r="M29" s="620"/>
      <c r="N29" s="620"/>
      <c r="O29" s="620"/>
      <c r="P29" s="620"/>
      <c r="Q29" s="621"/>
      <c r="R29" s="622">
        <v>305264</v>
      </c>
      <c r="S29" s="623"/>
      <c r="T29" s="623"/>
      <c r="U29" s="623"/>
      <c r="V29" s="623"/>
      <c r="W29" s="623"/>
      <c r="X29" s="623"/>
      <c r="Y29" s="624"/>
      <c r="Z29" s="660">
        <v>0.6</v>
      </c>
      <c r="AA29" s="660"/>
      <c r="AB29" s="660"/>
      <c r="AC29" s="660"/>
      <c r="AD29" s="661">
        <v>58</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9"/>
      <c r="CD29" s="641" t="s">
        <v>292</v>
      </c>
      <c r="CE29" s="642"/>
      <c r="CF29" s="619" t="s">
        <v>66</v>
      </c>
      <c r="CG29" s="620"/>
      <c r="CH29" s="620"/>
      <c r="CI29" s="620"/>
      <c r="CJ29" s="620"/>
      <c r="CK29" s="620"/>
      <c r="CL29" s="620"/>
      <c r="CM29" s="620"/>
      <c r="CN29" s="620"/>
      <c r="CO29" s="620"/>
      <c r="CP29" s="620"/>
      <c r="CQ29" s="621"/>
      <c r="CR29" s="622">
        <v>5978965</v>
      </c>
      <c r="CS29" s="635"/>
      <c r="CT29" s="635"/>
      <c r="CU29" s="635"/>
      <c r="CV29" s="635"/>
      <c r="CW29" s="635"/>
      <c r="CX29" s="635"/>
      <c r="CY29" s="636"/>
      <c r="CZ29" s="625">
        <v>13</v>
      </c>
      <c r="DA29" s="637"/>
      <c r="DB29" s="637"/>
      <c r="DC29" s="638"/>
      <c r="DD29" s="628">
        <v>5963160</v>
      </c>
      <c r="DE29" s="635"/>
      <c r="DF29" s="635"/>
      <c r="DG29" s="635"/>
      <c r="DH29" s="635"/>
      <c r="DI29" s="635"/>
      <c r="DJ29" s="635"/>
      <c r="DK29" s="636"/>
      <c r="DL29" s="628">
        <v>4881841</v>
      </c>
      <c r="DM29" s="635"/>
      <c r="DN29" s="635"/>
      <c r="DO29" s="635"/>
      <c r="DP29" s="635"/>
      <c r="DQ29" s="635"/>
      <c r="DR29" s="635"/>
      <c r="DS29" s="635"/>
      <c r="DT29" s="635"/>
      <c r="DU29" s="635"/>
      <c r="DV29" s="636"/>
      <c r="DW29" s="625">
        <v>17.5</v>
      </c>
      <c r="DX29" s="637"/>
      <c r="DY29" s="637"/>
      <c r="DZ29" s="637"/>
      <c r="EA29" s="637"/>
      <c r="EB29" s="637"/>
      <c r="EC29" s="649"/>
    </row>
    <row r="30" spans="2:133" ht="11.3" customHeight="1">
      <c r="B30" s="619" t="s">
        <v>293</v>
      </c>
      <c r="C30" s="620"/>
      <c r="D30" s="620"/>
      <c r="E30" s="620"/>
      <c r="F30" s="620"/>
      <c r="G30" s="620"/>
      <c r="H30" s="620"/>
      <c r="I30" s="620"/>
      <c r="J30" s="620"/>
      <c r="K30" s="620"/>
      <c r="L30" s="620"/>
      <c r="M30" s="620"/>
      <c r="N30" s="620"/>
      <c r="O30" s="620"/>
      <c r="P30" s="620"/>
      <c r="Q30" s="621"/>
      <c r="R30" s="622">
        <v>6992698</v>
      </c>
      <c r="S30" s="623"/>
      <c r="T30" s="623"/>
      <c r="U30" s="623"/>
      <c r="V30" s="623"/>
      <c r="W30" s="623"/>
      <c r="X30" s="623"/>
      <c r="Y30" s="624"/>
      <c r="Z30" s="660">
        <v>14.7</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5763376</v>
      </c>
      <c r="CS30" s="623"/>
      <c r="CT30" s="623"/>
      <c r="CU30" s="623"/>
      <c r="CV30" s="623"/>
      <c r="CW30" s="623"/>
      <c r="CX30" s="623"/>
      <c r="CY30" s="624"/>
      <c r="CZ30" s="625">
        <v>12.6</v>
      </c>
      <c r="DA30" s="637"/>
      <c r="DB30" s="637"/>
      <c r="DC30" s="638"/>
      <c r="DD30" s="628">
        <v>5747571</v>
      </c>
      <c r="DE30" s="623"/>
      <c r="DF30" s="623"/>
      <c r="DG30" s="623"/>
      <c r="DH30" s="623"/>
      <c r="DI30" s="623"/>
      <c r="DJ30" s="623"/>
      <c r="DK30" s="624"/>
      <c r="DL30" s="628">
        <v>4667667</v>
      </c>
      <c r="DM30" s="623"/>
      <c r="DN30" s="623"/>
      <c r="DO30" s="623"/>
      <c r="DP30" s="623"/>
      <c r="DQ30" s="623"/>
      <c r="DR30" s="623"/>
      <c r="DS30" s="623"/>
      <c r="DT30" s="623"/>
      <c r="DU30" s="623"/>
      <c r="DV30" s="624"/>
      <c r="DW30" s="625">
        <v>16.8</v>
      </c>
      <c r="DX30" s="637"/>
      <c r="DY30" s="637"/>
      <c r="DZ30" s="637"/>
      <c r="EA30" s="637"/>
      <c r="EB30" s="637"/>
      <c r="EC30" s="649"/>
    </row>
    <row r="31" spans="2:133" ht="11.3" customHeight="1">
      <c r="B31" s="689" t="s">
        <v>297</v>
      </c>
      <c r="C31" s="690"/>
      <c r="D31" s="690"/>
      <c r="E31" s="690"/>
      <c r="F31" s="690"/>
      <c r="G31" s="690"/>
      <c r="H31" s="690"/>
      <c r="I31" s="690"/>
      <c r="J31" s="690"/>
      <c r="K31" s="690"/>
      <c r="L31" s="690"/>
      <c r="M31" s="690"/>
      <c r="N31" s="690"/>
      <c r="O31" s="690"/>
      <c r="P31" s="690"/>
      <c r="Q31" s="691"/>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92" t="s">
        <v>298</v>
      </c>
      <c r="AQ31" s="693"/>
      <c r="AR31" s="693"/>
      <c r="AS31" s="693"/>
      <c r="AT31" s="694" t="s">
        <v>299</v>
      </c>
      <c r="AU31" s="206"/>
      <c r="AV31" s="206"/>
      <c r="AW31" s="206"/>
      <c r="AX31" s="680" t="s">
        <v>177</v>
      </c>
      <c r="AY31" s="681"/>
      <c r="AZ31" s="681"/>
      <c r="BA31" s="681"/>
      <c r="BB31" s="681"/>
      <c r="BC31" s="681"/>
      <c r="BD31" s="681"/>
      <c r="BE31" s="681"/>
      <c r="BF31" s="682"/>
      <c r="BG31" s="684">
        <v>99.5</v>
      </c>
      <c r="BH31" s="685"/>
      <c r="BI31" s="685"/>
      <c r="BJ31" s="685"/>
      <c r="BK31" s="685"/>
      <c r="BL31" s="685"/>
      <c r="BM31" s="686">
        <v>97.9</v>
      </c>
      <c r="BN31" s="685"/>
      <c r="BO31" s="685"/>
      <c r="BP31" s="685"/>
      <c r="BQ31" s="687"/>
      <c r="BR31" s="684">
        <v>99.4</v>
      </c>
      <c r="BS31" s="685"/>
      <c r="BT31" s="685"/>
      <c r="BU31" s="685"/>
      <c r="BV31" s="685"/>
      <c r="BW31" s="685"/>
      <c r="BX31" s="686">
        <v>97.8</v>
      </c>
      <c r="BY31" s="685"/>
      <c r="BZ31" s="685"/>
      <c r="CA31" s="685"/>
      <c r="CB31" s="687"/>
      <c r="CD31" s="643"/>
      <c r="CE31" s="644"/>
      <c r="CF31" s="619" t="s">
        <v>300</v>
      </c>
      <c r="CG31" s="620"/>
      <c r="CH31" s="620"/>
      <c r="CI31" s="620"/>
      <c r="CJ31" s="620"/>
      <c r="CK31" s="620"/>
      <c r="CL31" s="620"/>
      <c r="CM31" s="620"/>
      <c r="CN31" s="620"/>
      <c r="CO31" s="620"/>
      <c r="CP31" s="620"/>
      <c r="CQ31" s="621"/>
      <c r="CR31" s="622">
        <v>215589</v>
      </c>
      <c r="CS31" s="635"/>
      <c r="CT31" s="635"/>
      <c r="CU31" s="635"/>
      <c r="CV31" s="635"/>
      <c r="CW31" s="635"/>
      <c r="CX31" s="635"/>
      <c r="CY31" s="636"/>
      <c r="CZ31" s="625">
        <v>0.5</v>
      </c>
      <c r="DA31" s="637"/>
      <c r="DB31" s="637"/>
      <c r="DC31" s="638"/>
      <c r="DD31" s="628">
        <v>215589</v>
      </c>
      <c r="DE31" s="635"/>
      <c r="DF31" s="635"/>
      <c r="DG31" s="635"/>
      <c r="DH31" s="635"/>
      <c r="DI31" s="635"/>
      <c r="DJ31" s="635"/>
      <c r="DK31" s="636"/>
      <c r="DL31" s="628">
        <v>214174</v>
      </c>
      <c r="DM31" s="635"/>
      <c r="DN31" s="635"/>
      <c r="DO31" s="635"/>
      <c r="DP31" s="635"/>
      <c r="DQ31" s="635"/>
      <c r="DR31" s="635"/>
      <c r="DS31" s="635"/>
      <c r="DT31" s="635"/>
      <c r="DU31" s="635"/>
      <c r="DV31" s="636"/>
      <c r="DW31" s="625">
        <v>0.8</v>
      </c>
      <c r="DX31" s="637"/>
      <c r="DY31" s="637"/>
      <c r="DZ31" s="637"/>
      <c r="EA31" s="637"/>
      <c r="EB31" s="637"/>
      <c r="EC31" s="649"/>
    </row>
    <row r="32" spans="2:133" ht="11.3" customHeight="1">
      <c r="B32" s="619" t="s">
        <v>301</v>
      </c>
      <c r="C32" s="620"/>
      <c r="D32" s="620"/>
      <c r="E32" s="620"/>
      <c r="F32" s="620"/>
      <c r="G32" s="620"/>
      <c r="H32" s="620"/>
      <c r="I32" s="620"/>
      <c r="J32" s="620"/>
      <c r="K32" s="620"/>
      <c r="L32" s="620"/>
      <c r="M32" s="620"/>
      <c r="N32" s="620"/>
      <c r="O32" s="620"/>
      <c r="P32" s="620"/>
      <c r="Q32" s="621"/>
      <c r="R32" s="622">
        <v>2925644</v>
      </c>
      <c r="S32" s="623"/>
      <c r="T32" s="623"/>
      <c r="U32" s="623"/>
      <c r="V32" s="623"/>
      <c r="W32" s="623"/>
      <c r="X32" s="623"/>
      <c r="Y32" s="624"/>
      <c r="Z32" s="660">
        <v>6.2</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5"/>
      <c r="AU32" s="202" t="s">
        <v>302</v>
      </c>
      <c r="AX32" s="619" t="s">
        <v>303</v>
      </c>
      <c r="AY32" s="620"/>
      <c r="AZ32" s="620"/>
      <c r="BA32" s="620"/>
      <c r="BB32" s="620"/>
      <c r="BC32" s="620"/>
      <c r="BD32" s="620"/>
      <c r="BE32" s="620"/>
      <c r="BF32" s="621"/>
      <c r="BG32" s="688">
        <v>99.4</v>
      </c>
      <c r="BH32" s="635"/>
      <c r="BI32" s="635"/>
      <c r="BJ32" s="635"/>
      <c r="BK32" s="635"/>
      <c r="BL32" s="635"/>
      <c r="BM32" s="626">
        <v>97.6</v>
      </c>
      <c r="BN32" s="635"/>
      <c r="BO32" s="635"/>
      <c r="BP32" s="635"/>
      <c r="BQ32" s="658"/>
      <c r="BR32" s="688">
        <v>99.2</v>
      </c>
      <c r="BS32" s="635"/>
      <c r="BT32" s="635"/>
      <c r="BU32" s="635"/>
      <c r="BV32" s="635"/>
      <c r="BW32" s="635"/>
      <c r="BX32" s="626">
        <v>97.4</v>
      </c>
      <c r="BY32" s="635"/>
      <c r="BZ32" s="635"/>
      <c r="CA32" s="635"/>
      <c r="CB32" s="658"/>
      <c r="CD32" s="645"/>
      <c r="CE32" s="646"/>
      <c r="CF32" s="619" t="s">
        <v>304</v>
      </c>
      <c r="CG32" s="620"/>
      <c r="CH32" s="620"/>
      <c r="CI32" s="620"/>
      <c r="CJ32" s="620"/>
      <c r="CK32" s="620"/>
      <c r="CL32" s="620"/>
      <c r="CM32" s="620"/>
      <c r="CN32" s="620"/>
      <c r="CO32" s="620"/>
      <c r="CP32" s="620"/>
      <c r="CQ32" s="621"/>
      <c r="CR32" s="622">
        <v>1839</v>
      </c>
      <c r="CS32" s="623"/>
      <c r="CT32" s="623"/>
      <c r="CU32" s="623"/>
      <c r="CV32" s="623"/>
      <c r="CW32" s="623"/>
      <c r="CX32" s="623"/>
      <c r="CY32" s="624"/>
      <c r="CZ32" s="625">
        <v>0</v>
      </c>
      <c r="DA32" s="637"/>
      <c r="DB32" s="637"/>
      <c r="DC32" s="638"/>
      <c r="DD32" s="628">
        <v>1839</v>
      </c>
      <c r="DE32" s="623"/>
      <c r="DF32" s="623"/>
      <c r="DG32" s="623"/>
      <c r="DH32" s="623"/>
      <c r="DI32" s="623"/>
      <c r="DJ32" s="623"/>
      <c r="DK32" s="624"/>
      <c r="DL32" s="628">
        <v>1839</v>
      </c>
      <c r="DM32" s="623"/>
      <c r="DN32" s="623"/>
      <c r="DO32" s="623"/>
      <c r="DP32" s="623"/>
      <c r="DQ32" s="623"/>
      <c r="DR32" s="623"/>
      <c r="DS32" s="623"/>
      <c r="DT32" s="623"/>
      <c r="DU32" s="623"/>
      <c r="DV32" s="624"/>
      <c r="DW32" s="625">
        <v>0</v>
      </c>
      <c r="DX32" s="637"/>
      <c r="DY32" s="637"/>
      <c r="DZ32" s="637"/>
      <c r="EA32" s="637"/>
      <c r="EB32" s="637"/>
      <c r="EC32" s="649"/>
    </row>
    <row r="33" spans="2:133" ht="11.3" customHeight="1">
      <c r="B33" s="619" t="s">
        <v>305</v>
      </c>
      <c r="C33" s="620"/>
      <c r="D33" s="620"/>
      <c r="E33" s="620"/>
      <c r="F33" s="620"/>
      <c r="G33" s="620"/>
      <c r="H33" s="620"/>
      <c r="I33" s="620"/>
      <c r="J33" s="620"/>
      <c r="K33" s="620"/>
      <c r="L33" s="620"/>
      <c r="M33" s="620"/>
      <c r="N33" s="620"/>
      <c r="O33" s="620"/>
      <c r="P33" s="620"/>
      <c r="Q33" s="621"/>
      <c r="R33" s="622">
        <v>161235</v>
      </c>
      <c r="S33" s="623"/>
      <c r="T33" s="623"/>
      <c r="U33" s="623"/>
      <c r="V33" s="623"/>
      <c r="W33" s="623"/>
      <c r="X33" s="623"/>
      <c r="Y33" s="624"/>
      <c r="Z33" s="660">
        <v>0.3</v>
      </c>
      <c r="AA33" s="660"/>
      <c r="AB33" s="660"/>
      <c r="AC33" s="660"/>
      <c r="AD33" s="661">
        <v>7336</v>
      </c>
      <c r="AE33" s="661"/>
      <c r="AF33" s="661"/>
      <c r="AG33" s="661"/>
      <c r="AH33" s="661"/>
      <c r="AI33" s="661"/>
      <c r="AJ33" s="661"/>
      <c r="AK33" s="661"/>
      <c r="AL33" s="625">
        <v>0</v>
      </c>
      <c r="AM33" s="626"/>
      <c r="AN33" s="626"/>
      <c r="AO33" s="662"/>
      <c r="AP33" s="665"/>
      <c r="AQ33" s="666"/>
      <c r="AR33" s="666"/>
      <c r="AS33" s="666"/>
      <c r="AT33" s="696"/>
      <c r="AU33" s="207"/>
      <c r="AV33" s="207"/>
      <c r="AW33" s="207"/>
      <c r="AX33" s="603" t="s">
        <v>306</v>
      </c>
      <c r="AY33" s="604"/>
      <c r="AZ33" s="604"/>
      <c r="BA33" s="604"/>
      <c r="BB33" s="604"/>
      <c r="BC33" s="604"/>
      <c r="BD33" s="604"/>
      <c r="BE33" s="604"/>
      <c r="BF33" s="605"/>
      <c r="BG33" s="683">
        <v>99.6</v>
      </c>
      <c r="BH33" s="607"/>
      <c r="BI33" s="607"/>
      <c r="BJ33" s="607"/>
      <c r="BK33" s="607"/>
      <c r="BL33" s="607"/>
      <c r="BM33" s="653">
        <v>97.9</v>
      </c>
      <c r="BN33" s="607"/>
      <c r="BO33" s="607"/>
      <c r="BP33" s="607"/>
      <c r="BQ33" s="670"/>
      <c r="BR33" s="683">
        <v>99.6</v>
      </c>
      <c r="BS33" s="607"/>
      <c r="BT33" s="607"/>
      <c r="BU33" s="607"/>
      <c r="BV33" s="607"/>
      <c r="BW33" s="607"/>
      <c r="BX33" s="653">
        <v>97.8</v>
      </c>
      <c r="BY33" s="607"/>
      <c r="BZ33" s="607"/>
      <c r="CA33" s="607"/>
      <c r="CB33" s="670"/>
      <c r="CD33" s="619" t="s">
        <v>307</v>
      </c>
      <c r="CE33" s="620"/>
      <c r="CF33" s="620"/>
      <c r="CG33" s="620"/>
      <c r="CH33" s="620"/>
      <c r="CI33" s="620"/>
      <c r="CJ33" s="620"/>
      <c r="CK33" s="620"/>
      <c r="CL33" s="620"/>
      <c r="CM33" s="620"/>
      <c r="CN33" s="620"/>
      <c r="CO33" s="620"/>
      <c r="CP33" s="620"/>
      <c r="CQ33" s="621"/>
      <c r="CR33" s="622">
        <v>19174788</v>
      </c>
      <c r="CS33" s="635"/>
      <c r="CT33" s="635"/>
      <c r="CU33" s="635"/>
      <c r="CV33" s="635"/>
      <c r="CW33" s="635"/>
      <c r="CX33" s="635"/>
      <c r="CY33" s="636"/>
      <c r="CZ33" s="625">
        <v>41.8</v>
      </c>
      <c r="DA33" s="637"/>
      <c r="DB33" s="637"/>
      <c r="DC33" s="638"/>
      <c r="DD33" s="628">
        <v>15166876</v>
      </c>
      <c r="DE33" s="635"/>
      <c r="DF33" s="635"/>
      <c r="DG33" s="635"/>
      <c r="DH33" s="635"/>
      <c r="DI33" s="635"/>
      <c r="DJ33" s="635"/>
      <c r="DK33" s="636"/>
      <c r="DL33" s="628">
        <v>11855533</v>
      </c>
      <c r="DM33" s="635"/>
      <c r="DN33" s="635"/>
      <c r="DO33" s="635"/>
      <c r="DP33" s="635"/>
      <c r="DQ33" s="635"/>
      <c r="DR33" s="635"/>
      <c r="DS33" s="635"/>
      <c r="DT33" s="635"/>
      <c r="DU33" s="635"/>
      <c r="DV33" s="636"/>
      <c r="DW33" s="625">
        <v>42.6</v>
      </c>
      <c r="DX33" s="637"/>
      <c r="DY33" s="637"/>
      <c r="DZ33" s="637"/>
      <c r="EA33" s="637"/>
      <c r="EB33" s="637"/>
      <c r="EC33" s="649"/>
    </row>
    <row r="34" spans="2:133" ht="11.3" customHeight="1">
      <c r="B34" s="619" t="s">
        <v>308</v>
      </c>
      <c r="C34" s="620"/>
      <c r="D34" s="620"/>
      <c r="E34" s="620"/>
      <c r="F34" s="620"/>
      <c r="G34" s="620"/>
      <c r="H34" s="620"/>
      <c r="I34" s="620"/>
      <c r="J34" s="620"/>
      <c r="K34" s="620"/>
      <c r="L34" s="620"/>
      <c r="M34" s="620"/>
      <c r="N34" s="620"/>
      <c r="O34" s="620"/>
      <c r="P34" s="620"/>
      <c r="Q34" s="621"/>
      <c r="R34" s="622">
        <v>264620</v>
      </c>
      <c r="S34" s="623"/>
      <c r="T34" s="623"/>
      <c r="U34" s="623"/>
      <c r="V34" s="623"/>
      <c r="W34" s="623"/>
      <c r="X34" s="623"/>
      <c r="Y34" s="624"/>
      <c r="Z34" s="660">
        <v>0.6</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7560031</v>
      </c>
      <c r="CS34" s="623"/>
      <c r="CT34" s="623"/>
      <c r="CU34" s="623"/>
      <c r="CV34" s="623"/>
      <c r="CW34" s="623"/>
      <c r="CX34" s="623"/>
      <c r="CY34" s="624"/>
      <c r="CZ34" s="625">
        <v>16.5</v>
      </c>
      <c r="DA34" s="637"/>
      <c r="DB34" s="637"/>
      <c r="DC34" s="638"/>
      <c r="DD34" s="628">
        <v>5729599</v>
      </c>
      <c r="DE34" s="623"/>
      <c r="DF34" s="623"/>
      <c r="DG34" s="623"/>
      <c r="DH34" s="623"/>
      <c r="DI34" s="623"/>
      <c r="DJ34" s="623"/>
      <c r="DK34" s="624"/>
      <c r="DL34" s="628">
        <v>5216691</v>
      </c>
      <c r="DM34" s="623"/>
      <c r="DN34" s="623"/>
      <c r="DO34" s="623"/>
      <c r="DP34" s="623"/>
      <c r="DQ34" s="623"/>
      <c r="DR34" s="623"/>
      <c r="DS34" s="623"/>
      <c r="DT34" s="623"/>
      <c r="DU34" s="623"/>
      <c r="DV34" s="624"/>
      <c r="DW34" s="625">
        <v>18.7</v>
      </c>
      <c r="DX34" s="637"/>
      <c r="DY34" s="637"/>
      <c r="DZ34" s="637"/>
      <c r="EA34" s="637"/>
      <c r="EB34" s="637"/>
      <c r="EC34" s="649"/>
    </row>
    <row r="35" spans="2:133" ht="11.3" customHeight="1">
      <c r="B35" s="619" t="s">
        <v>310</v>
      </c>
      <c r="C35" s="620"/>
      <c r="D35" s="620"/>
      <c r="E35" s="620"/>
      <c r="F35" s="620"/>
      <c r="G35" s="620"/>
      <c r="H35" s="620"/>
      <c r="I35" s="620"/>
      <c r="J35" s="620"/>
      <c r="K35" s="620"/>
      <c r="L35" s="620"/>
      <c r="M35" s="620"/>
      <c r="N35" s="620"/>
      <c r="O35" s="620"/>
      <c r="P35" s="620"/>
      <c r="Q35" s="621"/>
      <c r="R35" s="622">
        <v>398883</v>
      </c>
      <c r="S35" s="623"/>
      <c r="T35" s="623"/>
      <c r="U35" s="623"/>
      <c r="V35" s="623"/>
      <c r="W35" s="623"/>
      <c r="X35" s="623"/>
      <c r="Y35" s="624"/>
      <c r="Z35" s="660">
        <v>0.8</v>
      </c>
      <c r="AA35" s="660"/>
      <c r="AB35" s="660"/>
      <c r="AC35" s="660"/>
      <c r="AD35" s="661" t="s">
        <v>122</v>
      </c>
      <c r="AE35" s="661"/>
      <c r="AF35" s="661"/>
      <c r="AG35" s="661"/>
      <c r="AH35" s="661"/>
      <c r="AI35" s="661"/>
      <c r="AJ35" s="661"/>
      <c r="AK35" s="661"/>
      <c r="AL35" s="625" t="s">
        <v>122</v>
      </c>
      <c r="AM35" s="626"/>
      <c r="AN35" s="626"/>
      <c r="AO35" s="662"/>
      <c r="AP35" s="210"/>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1203421</v>
      </c>
      <c r="CS35" s="635"/>
      <c r="CT35" s="635"/>
      <c r="CU35" s="635"/>
      <c r="CV35" s="635"/>
      <c r="CW35" s="635"/>
      <c r="CX35" s="635"/>
      <c r="CY35" s="636"/>
      <c r="CZ35" s="625">
        <v>2.6</v>
      </c>
      <c r="DA35" s="637"/>
      <c r="DB35" s="637"/>
      <c r="DC35" s="638"/>
      <c r="DD35" s="628">
        <v>1040230</v>
      </c>
      <c r="DE35" s="635"/>
      <c r="DF35" s="635"/>
      <c r="DG35" s="635"/>
      <c r="DH35" s="635"/>
      <c r="DI35" s="635"/>
      <c r="DJ35" s="635"/>
      <c r="DK35" s="636"/>
      <c r="DL35" s="628">
        <v>368306</v>
      </c>
      <c r="DM35" s="635"/>
      <c r="DN35" s="635"/>
      <c r="DO35" s="635"/>
      <c r="DP35" s="635"/>
      <c r="DQ35" s="635"/>
      <c r="DR35" s="635"/>
      <c r="DS35" s="635"/>
      <c r="DT35" s="635"/>
      <c r="DU35" s="635"/>
      <c r="DV35" s="636"/>
      <c r="DW35" s="625">
        <v>1.3</v>
      </c>
      <c r="DX35" s="637"/>
      <c r="DY35" s="637"/>
      <c r="DZ35" s="637"/>
      <c r="EA35" s="637"/>
      <c r="EB35" s="637"/>
      <c r="EC35" s="649"/>
    </row>
    <row r="36" spans="2:133" ht="11.3" customHeight="1">
      <c r="B36" s="619" t="s">
        <v>314</v>
      </c>
      <c r="C36" s="620"/>
      <c r="D36" s="620"/>
      <c r="E36" s="620"/>
      <c r="F36" s="620"/>
      <c r="G36" s="620"/>
      <c r="H36" s="620"/>
      <c r="I36" s="620"/>
      <c r="J36" s="620"/>
      <c r="K36" s="620"/>
      <c r="L36" s="620"/>
      <c r="M36" s="620"/>
      <c r="N36" s="620"/>
      <c r="O36" s="620"/>
      <c r="P36" s="620"/>
      <c r="Q36" s="621"/>
      <c r="R36" s="622">
        <v>2357389</v>
      </c>
      <c r="S36" s="623"/>
      <c r="T36" s="623"/>
      <c r="U36" s="623"/>
      <c r="V36" s="623"/>
      <c r="W36" s="623"/>
      <c r="X36" s="623"/>
      <c r="Y36" s="624"/>
      <c r="Z36" s="660">
        <v>5</v>
      </c>
      <c r="AA36" s="660"/>
      <c r="AB36" s="660"/>
      <c r="AC36" s="660"/>
      <c r="AD36" s="661" t="s">
        <v>122</v>
      </c>
      <c r="AE36" s="661"/>
      <c r="AF36" s="661"/>
      <c r="AG36" s="661"/>
      <c r="AH36" s="661"/>
      <c r="AI36" s="661"/>
      <c r="AJ36" s="661"/>
      <c r="AK36" s="661"/>
      <c r="AL36" s="625" t="s">
        <v>122</v>
      </c>
      <c r="AM36" s="626"/>
      <c r="AN36" s="626"/>
      <c r="AO36" s="662"/>
      <c r="AP36" s="210"/>
      <c r="AQ36" s="671" t="s">
        <v>315</v>
      </c>
      <c r="AR36" s="672"/>
      <c r="AS36" s="672"/>
      <c r="AT36" s="672"/>
      <c r="AU36" s="672"/>
      <c r="AV36" s="672"/>
      <c r="AW36" s="672"/>
      <c r="AX36" s="672"/>
      <c r="AY36" s="673"/>
      <c r="AZ36" s="677">
        <v>6346888</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131395</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5435823</v>
      </c>
      <c r="CS36" s="623"/>
      <c r="CT36" s="623"/>
      <c r="CU36" s="623"/>
      <c r="CV36" s="623"/>
      <c r="CW36" s="623"/>
      <c r="CX36" s="623"/>
      <c r="CY36" s="624"/>
      <c r="CZ36" s="625">
        <v>11.8</v>
      </c>
      <c r="DA36" s="637"/>
      <c r="DB36" s="637"/>
      <c r="DC36" s="638"/>
      <c r="DD36" s="628">
        <v>4601067</v>
      </c>
      <c r="DE36" s="623"/>
      <c r="DF36" s="623"/>
      <c r="DG36" s="623"/>
      <c r="DH36" s="623"/>
      <c r="DI36" s="623"/>
      <c r="DJ36" s="623"/>
      <c r="DK36" s="624"/>
      <c r="DL36" s="628">
        <v>3486602</v>
      </c>
      <c r="DM36" s="623"/>
      <c r="DN36" s="623"/>
      <c r="DO36" s="623"/>
      <c r="DP36" s="623"/>
      <c r="DQ36" s="623"/>
      <c r="DR36" s="623"/>
      <c r="DS36" s="623"/>
      <c r="DT36" s="623"/>
      <c r="DU36" s="623"/>
      <c r="DV36" s="624"/>
      <c r="DW36" s="625">
        <v>12.5</v>
      </c>
      <c r="DX36" s="637"/>
      <c r="DY36" s="637"/>
      <c r="DZ36" s="637"/>
      <c r="EA36" s="637"/>
      <c r="EB36" s="637"/>
      <c r="EC36" s="649"/>
    </row>
    <row r="37" spans="2:133" ht="11.3" customHeight="1">
      <c r="B37" s="619" t="s">
        <v>318</v>
      </c>
      <c r="C37" s="620"/>
      <c r="D37" s="620"/>
      <c r="E37" s="620"/>
      <c r="F37" s="620"/>
      <c r="G37" s="620"/>
      <c r="H37" s="620"/>
      <c r="I37" s="620"/>
      <c r="J37" s="620"/>
      <c r="K37" s="620"/>
      <c r="L37" s="620"/>
      <c r="M37" s="620"/>
      <c r="N37" s="620"/>
      <c r="O37" s="620"/>
      <c r="P37" s="620"/>
      <c r="Q37" s="621"/>
      <c r="R37" s="622">
        <v>1034069</v>
      </c>
      <c r="S37" s="623"/>
      <c r="T37" s="623"/>
      <c r="U37" s="623"/>
      <c r="V37" s="623"/>
      <c r="W37" s="623"/>
      <c r="X37" s="623"/>
      <c r="Y37" s="624"/>
      <c r="Z37" s="660">
        <v>2.2000000000000002</v>
      </c>
      <c r="AA37" s="660"/>
      <c r="AB37" s="660"/>
      <c r="AC37" s="660"/>
      <c r="AD37" s="661">
        <v>17820</v>
      </c>
      <c r="AE37" s="661"/>
      <c r="AF37" s="661"/>
      <c r="AG37" s="661"/>
      <c r="AH37" s="661"/>
      <c r="AI37" s="661"/>
      <c r="AJ37" s="661"/>
      <c r="AK37" s="661"/>
      <c r="AL37" s="625">
        <v>0.1</v>
      </c>
      <c r="AM37" s="626"/>
      <c r="AN37" s="626"/>
      <c r="AO37" s="662"/>
      <c r="AQ37" s="655" t="s">
        <v>319</v>
      </c>
      <c r="AR37" s="656"/>
      <c r="AS37" s="656"/>
      <c r="AT37" s="656"/>
      <c r="AU37" s="656"/>
      <c r="AV37" s="656"/>
      <c r="AW37" s="656"/>
      <c r="AX37" s="656"/>
      <c r="AY37" s="657"/>
      <c r="AZ37" s="622">
        <v>1937966</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92694</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25856</v>
      </c>
      <c r="CS37" s="635"/>
      <c r="CT37" s="635"/>
      <c r="CU37" s="635"/>
      <c r="CV37" s="635"/>
      <c r="CW37" s="635"/>
      <c r="CX37" s="635"/>
      <c r="CY37" s="636"/>
      <c r="CZ37" s="625">
        <v>0.1</v>
      </c>
      <c r="DA37" s="637"/>
      <c r="DB37" s="637"/>
      <c r="DC37" s="638"/>
      <c r="DD37" s="628">
        <v>25856</v>
      </c>
      <c r="DE37" s="635"/>
      <c r="DF37" s="635"/>
      <c r="DG37" s="635"/>
      <c r="DH37" s="635"/>
      <c r="DI37" s="635"/>
      <c r="DJ37" s="635"/>
      <c r="DK37" s="636"/>
      <c r="DL37" s="628">
        <v>25565</v>
      </c>
      <c r="DM37" s="635"/>
      <c r="DN37" s="635"/>
      <c r="DO37" s="635"/>
      <c r="DP37" s="635"/>
      <c r="DQ37" s="635"/>
      <c r="DR37" s="635"/>
      <c r="DS37" s="635"/>
      <c r="DT37" s="635"/>
      <c r="DU37" s="635"/>
      <c r="DV37" s="636"/>
      <c r="DW37" s="625">
        <v>0.1</v>
      </c>
      <c r="DX37" s="637"/>
      <c r="DY37" s="637"/>
      <c r="DZ37" s="637"/>
      <c r="EA37" s="637"/>
      <c r="EB37" s="637"/>
      <c r="EC37" s="649"/>
    </row>
    <row r="38" spans="2:133" ht="11.3" customHeight="1">
      <c r="B38" s="619" t="s">
        <v>322</v>
      </c>
      <c r="C38" s="620"/>
      <c r="D38" s="620"/>
      <c r="E38" s="620"/>
      <c r="F38" s="620"/>
      <c r="G38" s="620"/>
      <c r="H38" s="620"/>
      <c r="I38" s="620"/>
      <c r="J38" s="620"/>
      <c r="K38" s="620"/>
      <c r="L38" s="620"/>
      <c r="M38" s="620"/>
      <c r="N38" s="620"/>
      <c r="O38" s="620"/>
      <c r="P38" s="620"/>
      <c r="Q38" s="621"/>
      <c r="R38" s="622">
        <v>3020900</v>
      </c>
      <c r="S38" s="623"/>
      <c r="T38" s="623"/>
      <c r="U38" s="623"/>
      <c r="V38" s="623"/>
      <c r="W38" s="623"/>
      <c r="X38" s="623"/>
      <c r="Y38" s="624"/>
      <c r="Z38" s="660">
        <v>6.4</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954160</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9160</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3365036</v>
      </c>
      <c r="CS38" s="623"/>
      <c r="CT38" s="623"/>
      <c r="CU38" s="623"/>
      <c r="CV38" s="623"/>
      <c r="CW38" s="623"/>
      <c r="CX38" s="623"/>
      <c r="CY38" s="624"/>
      <c r="CZ38" s="625">
        <v>7.3</v>
      </c>
      <c r="DA38" s="637"/>
      <c r="DB38" s="637"/>
      <c r="DC38" s="638"/>
      <c r="DD38" s="628">
        <v>2829058</v>
      </c>
      <c r="DE38" s="623"/>
      <c r="DF38" s="623"/>
      <c r="DG38" s="623"/>
      <c r="DH38" s="623"/>
      <c r="DI38" s="623"/>
      <c r="DJ38" s="623"/>
      <c r="DK38" s="624"/>
      <c r="DL38" s="628">
        <v>2782374</v>
      </c>
      <c r="DM38" s="623"/>
      <c r="DN38" s="623"/>
      <c r="DO38" s="623"/>
      <c r="DP38" s="623"/>
      <c r="DQ38" s="623"/>
      <c r="DR38" s="623"/>
      <c r="DS38" s="623"/>
      <c r="DT38" s="623"/>
      <c r="DU38" s="623"/>
      <c r="DV38" s="624"/>
      <c r="DW38" s="625">
        <v>10</v>
      </c>
      <c r="DX38" s="637"/>
      <c r="DY38" s="637"/>
      <c r="DZ38" s="637"/>
      <c r="EA38" s="637"/>
      <c r="EB38" s="637"/>
      <c r="EC38" s="649"/>
    </row>
    <row r="39" spans="2:133" ht="11.3" customHeight="1">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v>89726</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13234</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442785</v>
      </c>
      <c r="CS39" s="635"/>
      <c r="CT39" s="635"/>
      <c r="CU39" s="635"/>
      <c r="CV39" s="635"/>
      <c r="CW39" s="635"/>
      <c r="CX39" s="635"/>
      <c r="CY39" s="636"/>
      <c r="CZ39" s="625">
        <v>1</v>
      </c>
      <c r="DA39" s="637"/>
      <c r="DB39" s="637"/>
      <c r="DC39" s="638"/>
      <c r="DD39" s="628">
        <v>256770</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3" customHeight="1">
      <c r="B40" s="619" t="s">
        <v>330</v>
      </c>
      <c r="C40" s="620"/>
      <c r="D40" s="620"/>
      <c r="E40" s="620"/>
      <c r="F40" s="620"/>
      <c r="G40" s="620"/>
      <c r="H40" s="620"/>
      <c r="I40" s="620"/>
      <c r="J40" s="620"/>
      <c r="K40" s="620"/>
      <c r="L40" s="620"/>
      <c r="M40" s="620"/>
      <c r="N40" s="620"/>
      <c r="O40" s="620"/>
      <c r="P40" s="620"/>
      <c r="Q40" s="621"/>
      <c r="R40" s="622">
        <v>125600</v>
      </c>
      <c r="S40" s="623"/>
      <c r="T40" s="623"/>
      <c r="U40" s="623"/>
      <c r="V40" s="623"/>
      <c r="W40" s="623"/>
      <c r="X40" s="623"/>
      <c r="Y40" s="624"/>
      <c r="Z40" s="660">
        <v>0.3</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11"/>
      <c r="BM40" s="620" t="s">
        <v>333</v>
      </c>
      <c r="BN40" s="620"/>
      <c r="BO40" s="620"/>
      <c r="BP40" s="620"/>
      <c r="BQ40" s="620"/>
      <c r="BR40" s="620"/>
      <c r="BS40" s="620"/>
      <c r="BT40" s="620"/>
      <c r="BU40" s="621"/>
      <c r="BV40" s="622">
        <v>106</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1167692</v>
      </c>
      <c r="CS40" s="623"/>
      <c r="CT40" s="623"/>
      <c r="CU40" s="623"/>
      <c r="CV40" s="623"/>
      <c r="CW40" s="623"/>
      <c r="CX40" s="623"/>
      <c r="CY40" s="624"/>
      <c r="CZ40" s="625">
        <v>2.5</v>
      </c>
      <c r="DA40" s="637"/>
      <c r="DB40" s="637"/>
      <c r="DC40" s="638"/>
      <c r="DD40" s="628">
        <v>710152</v>
      </c>
      <c r="DE40" s="623"/>
      <c r="DF40" s="623"/>
      <c r="DG40" s="623"/>
      <c r="DH40" s="623"/>
      <c r="DI40" s="623"/>
      <c r="DJ40" s="623"/>
      <c r="DK40" s="624"/>
      <c r="DL40" s="628">
        <v>1560</v>
      </c>
      <c r="DM40" s="623"/>
      <c r="DN40" s="623"/>
      <c r="DO40" s="623"/>
      <c r="DP40" s="623"/>
      <c r="DQ40" s="623"/>
      <c r="DR40" s="623"/>
      <c r="DS40" s="623"/>
      <c r="DT40" s="623"/>
      <c r="DU40" s="623"/>
      <c r="DV40" s="624"/>
      <c r="DW40" s="625">
        <v>0</v>
      </c>
      <c r="DX40" s="637"/>
      <c r="DY40" s="637"/>
      <c r="DZ40" s="637"/>
      <c r="EA40" s="637"/>
      <c r="EB40" s="637"/>
      <c r="EC40" s="649"/>
    </row>
    <row r="41" spans="2:133" ht="11.3" customHeight="1">
      <c r="B41" s="603" t="s">
        <v>335</v>
      </c>
      <c r="C41" s="604"/>
      <c r="D41" s="604"/>
      <c r="E41" s="604"/>
      <c r="F41" s="604"/>
      <c r="G41" s="604"/>
      <c r="H41" s="604"/>
      <c r="I41" s="604"/>
      <c r="J41" s="604"/>
      <c r="K41" s="604"/>
      <c r="L41" s="604"/>
      <c r="M41" s="604"/>
      <c r="N41" s="604"/>
      <c r="O41" s="604"/>
      <c r="P41" s="604"/>
      <c r="Q41" s="605"/>
      <c r="R41" s="606">
        <v>47464028</v>
      </c>
      <c r="S41" s="647"/>
      <c r="T41" s="647"/>
      <c r="U41" s="647"/>
      <c r="V41" s="647"/>
      <c r="W41" s="647"/>
      <c r="X41" s="647"/>
      <c r="Y41" s="650"/>
      <c r="Z41" s="651">
        <v>100</v>
      </c>
      <c r="AA41" s="651"/>
      <c r="AB41" s="651"/>
      <c r="AC41" s="651"/>
      <c r="AD41" s="652">
        <v>27727353</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486973</v>
      </c>
      <c r="BA41" s="623"/>
      <c r="BB41" s="623"/>
      <c r="BC41" s="623"/>
      <c r="BD41" s="635"/>
      <c r="BE41" s="635"/>
      <c r="BF41" s="658"/>
      <c r="BG41" s="663"/>
      <c r="BH41" s="664"/>
      <c r="BI41" s="664"/>
      <c r="BJ41" s="664"/>
      <c r="BK41" s="664"/>
      <c r="BL41" s="211"/>
      <c r="BM41" s="620" t="s">
        <v>337</v>
      </c>
      <c r="BN41" s="620"/>
      <c r="BO41" s="620"/>
      <c r="BP41" s="620"/>
      <c r="BQ41" s="620"/>
      <c r="BR41" s="620"/>
      <c r="BS41" s="620"/>
      <c r="BT41" s="620"/>
      <c r="BU41" s="621"/>
      <c r="BV41" s="622" t="s">
        <v>122</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3" customHeight="1">
      <c r="AQ42" s="667" t="s">
        <v>339</v>
      </c>
      <c r="AR42" s="668"/>
      <c r="AS42" s="668"/>
      <c r="AT42" s="668"/>
      <c r="AU42" s="668"/>
      <c r="AV42" s="668"/>
      <c r="AW42" s="668"/>
      <c r="AX42" s="668"/>
      <c r="AY42" s="669"/>
      <c r="AZ42" s="606">
        <v>2878063</v>
      </c>
      <c r="BA42" s="647"/>
      <c r="BB42" s="647"/>
      <c r="BC42" s="647"/>
      <c r="BD42" s="607"/>
      <c r="BE42" s="607"/>
      <c r="BF42" s="670"/>
      <c r="BG42" s="665"/>
      <c r="BH42" s="666"/>
      <c r="BI42" s="666"/>
      <c r="BJ42" s="666"/>
      <c r="BK42" s="666"/>
      <c r="BL42" s="212"/>
      <c r="BM42" s="604" t="s">
        <v>340</v>
      </c>
      <c r="BN42" s="604"/>
      <c r="BO42" s="604"/>
      <c r="BP42" s="604"/>
      <c r="BQ42" s="604"/>
      <c r="BR42" s="604"/>
      <c r="BS42" s="604"/>
      <c r="BT42" s="604"/>
      <c r="BU42" s="605"/>
      <c r="BV42" s="606">
        <v>387</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5507593</v>
      </c>
      <c r="CS42" s="635"/>
      <c r="CT42" s="635"/>
      <c r="CU42" s="635"/>
      <c r="CV42" s="635"/>
      <c r="CW42" s="635"/>
      <c r="CX42" s="635"/>
      <c r="CY42" s="636"/>
      <c r="CZ42" s="625">
        <v>12</v>
      </c>
      <c r="DA42" s="637"/>
      <c r="DB42" s="637"/>
      <c r="DC42" s="638"/>
      <c r="DD42" s="628">
        <v>1676162</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3" customHeight="1">
      <c r="B43" s="202" t="s">
        <v>342</v>
      </c>
      <c r="CD43" s="619" t="s">
        <v>343</v>
      </c>
      <c r="CE43" s="620"/>
      <c r="CF43" s="620"/>
      <c r="CG43" s="620"/>
      <c r="CH43" s="620"/>
      <c r="CI43" s="620"/>
      <c r="CJ43" s="620"/>
      <c r="CK43" s="620"/>
      <c r="CL43" s="620"/>
      <c r="CM43" s="620"/>
      <c r="CN43" s="620"/>
      <c r="CO43" s="620"/>
      <c r="CP43" s="620"/>
      <c r="CQ43" s="621"/>
      <c r="CR43" s="622">
        <v>140549</v>
      </c>
      <c r="CS43" s="635"/>
      <c r="CT43" s="635"/>
      <c r="CU43" s="635"/>
      <c r="CV43" s="635"/>
      <c r="CW43" s="635"/>
      <c r="CX43" s="635"/>
      <c r="CY43" s="636"/>
      <c r="CZ43" s="625">
        <v>0.3</v>
      </c>
      <c r="DA43" s="637"/>
      <c r="DB43" s="637"/>
      <c r="DC43" s="638"/>
      <c r="DD43" s="628">
        <v>140549</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3" customHeight="1">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4252053</v>
      </c>
      <c r="CS44" s="623"/>
      <c r="CT44" s="623"/>
      <c r="CU44" s="623"/>
      <c r="CV44" s="623"/>
      <c r="CW44" s="623"/>
      <c r="CX44" s="623"/>
      <c r="CY44" s="624"/>
      <c r="CZ44" s="625">
        <v>9.3000000000000007</v>
      </c>
      <c r="DA44" s="626"/>
      <c r="DB44" s="626"/>
      <c r="DC44" s="627"/>
      <c r="DD44" s="628">
        <v>1284424</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3" customHeight="1">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1862778</v>
      </c>
      <c r="CS45" s="635"/>
      <c r="CT45" s="635"/>
      <c r="CU45" s="635"/>
      <c r="CV45" s="635"/>
      <c r="CW45" s="635"/>
      <c r="CX45" s="635"/>
      <c r="CY45" s="636"/>
      <c r="CZ45" s="625">
        <v>4.0999999999999996</v>
      </c>
      <c r="DA45" s="637"/>
      <c r="DB45" s="637"/>
      <c r="DC45" s="638"/>
      <c r="DD45" s="628">
        <v>287286</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3" customHeight="1">
      <c r="B46" s="213"/>
      <c r="CD46" s="643"/>
      <c r="CE46" s="644"/>
      <c r="CF46" s="619" t="s">
        <v>348</v>
      </c>
      <c r="CG46" s="620"/>
      <c r="CH46" s="620"/>
      <c r="CI46" s="620"/>
      <c r="CJ46" s="620"/>
      <c r="CK46" s="620"/>
      <c r="CL46" s="620"/>
      <c r="CM46" s="620"/>
      <c r="CN46" s="620"/>
      <c r="CO46" s="620"/>
      <c r="CP46" s="620"/>
      <c r="CQ46" s="621"/>
      <c r="CR46" s="622">
        <v>2237068</v>
      </c>
      <c r="CS46" s="623"/>
      <c r="CT46" s="623"/>
      <c r="CU46" s="623"/>
      <c r="CV46" s="623"/>
      <c r="CW46" s="623"/>
      <c r="CX46" s="623"/>
      <c r="CY46" s="624"/>
      <c r="CZ46" s="625">
        <v>4.9000000000000004</v>
      </c>
      <c r="DA46" s="626"/>
      <c r="DB46" s="626"/>
      <c r="DC46" s="627"/>
      <c r="DD46" s="628">
        <v>949731</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3" customHeight="1">
      <c r="B47" s="213"/>
      <c r="CD47" s="643"/>
      <c r="CE47" s="644"/>
      <c r="CF47" s="619" t="s">
        <v>349</v>
      </c>
      <c r="CG47" s="620"/>
      <c r="CH47" s="620"/>
      <c r="CI47" s="620"/>
      <c r="CJ47" s="620"/>
      <c r="CK47" s="620"/>
      <c r="CL47" s="620"/>
      <c r="CM47" s="620"/>
      <c r="CN47" s="620"/>
      <c r="CO47" s="620"/>
      <c r="CP47" s="620"/>
      <c r="CQ47" s="621"/>
      <c r="CR47" s="622">
        <v>1255540</v>
      </c>
      <c r="CS47" s="635"/>
      <c r="CT47" s="635"/>
      <c r="CU47" s="635"/>
      <c r="CV47" s="635"/>
      <c r="CW47" s="635"/>
      <c r="CX47" s="635"/>
      <c r="CY47" s="636"/>
      <c r="CZ47" s="625">
        <v>2.7</v>
      </c>
      <c r="DA47" s="637"/>
      <c r="DB47" s="637"/>
      <c r="DC47" s="638"/>
      <c r="DD47" s="628">
        <v>391738</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0.65">
      <c r="B48" s="213"/>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3" customHeight="1">
      <c r="B49" s="213"/>
      <c r="CD49" s="603" t="s">
        <v>351</v>
      </c>
      <c r="CE49" s="604"/>
      <c r="CF49" s="604"/>
      <c r="CG49" s="604"/>
      <c r="CH49" s="604"/>
      <c r="CI49" s="604"/>
      <c r="CJ49" s="604"/>
      <c r="CK49" s="604"/>
      <c r="CL49" s="604"/>
      <c r="CM49" s="604"/>
      <c r="CN49" s="604"/>
      <c r="CO49" s="604"/>
      <c r="CP49" s="604"/>
      <c r="CQ49" s="605"/>
      <c r="CR49" s="606">
        <v>45923293</v>
      </c>
      <c r="CS49" s="607"/>
      <c r="CT49" s="607"/>
      <c r="CU49" s="607"/>
      <c r="CV49" s="607"/>
      <c r="CW49" s="607"/>
      <c r="CX49" s="607"/>
      <c r="CY49" s="608"/>
      <c r="CZ49" s="609">
        <v>100</v>
      </c>
      <c r="DA49" s="610"/>
      <c r="DB49" s="610"/>
      <c r="DC49" s="611"/>
      <c r="DD49" s="612">
        <v>32336387</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IkNLEf2GBMVBwXtfzHm95z79ziQwolNsng5tZWaBDDVVrzgyB8NHiOR1K2Bkaq7SnCCkVOgvLUIvGN9YEM2HDQ==" saltValue="1gJcv87434hyxOm5pFUi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58" sqref="AU58:AY58"/>
    </sheetView>
  </sheetViews>
  <sheetFormatPr defaultColWidth="0" defaultRowHeight="13.8" zeroHeight="1"/>
  <cols>
    <col min="1" max="130" width="2.77734375" style="219" customWidth="1"/>
    <col min="131" max="131" width="1.6640625" style="219" customWidth="1"/>
    <col min="132" max="16384" width="9" style="219" hidden="1"/>
  </cols>
  <sheetData>
    <row r="1" spans="1:131" ht="11.3"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 customHeight="1" thickBot="1">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3"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 customHeight="1" thickBot="1">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3" customHeight="1">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3" customHeight="1" thickBot="1">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3" customHeight="1" thickTop="1">
      <c r="A7" s="224">
        <v>1</v>
      </c>
      <c r="B7" s="1048" t="s">
        <v>374</v>
      </c>
      <c r="C7" s="1049"/>
      <c r="D7" s="1049"/>
      <c r="E7" s="1049"/>
      <c r="F7" s="1049"/>
      <c r="G7" s="1049"/>
      <c r="H7" s="1049"/>
      <c r="I7" s="1049"/>
      <c r="J7" s="1049"/>
      <c r="K7" s="1049"/>
      <c r="L7" s="1049"/>
      <c r="M7" s="1049"/>
      <c r="N7" s="1049"/>
      <c r="O7" s="1049"/>
      <c r="P7" s="1050"/>
      <c r="Q7" s="1103">
        <v>47464</v>
      </c>
      <c r="R7" s="1104"/>
      <c r="S7" s="1104"/>
      <c r="T7" s="1104"/>
      <c r="U7" s="1104"/>
      <c r="V7" s="1104">
        <v>45923</v>
      </c>
      <c r="W7" s="1104"/>
      <c r="X7" s="1104"/>
      <c r="Y7" s="1104"/>
      <c r="Z7" s="1104"/>
      <c r="AA7" s="1104">
        <v>1541</v>
      </c>
      <c r="AB7" s="1104"/>
      <c r="AC7" s="1104"/>
      <c r="AD7" s="1104"/>
      <c r="AE7" s="1105"/>
      <c r="AF7" s="1106">
        <v>935</v>
      </c>
      <c r="AG7" s="1107"/>
      <c r="AH7" s="1107"/>
      <c r="AI7" s="1107"/>
      <c r="AJ7" s="1108"/>
      <c r="AK7" s="1109">
        <v>399</v>
      </c>
      <c r="AL7" s="1110"/>
      <c r="AM7" s="1110"/>
      <c r="AN7" s="1110"/>
      <c r="AO7" s="1110"/>
      <c r="AP7" s="1110">
        <v>51615</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565</v>
      </c>
      <c r="BT7" s="1101"/>
      <c r="BU7" s="1101"/>
      <c r="BV7" s="1101"/>
      <c r="BW7" s="1101"/>
      <c r="BX7" s="1101"/>
      <c r="BY7" s="1101"/>
      <c r="BZ7" s="1101"/>
      <c r="CA7" s="1101"/>
      <c r="CB7" s="1101"/>
      <c r="CC7" s="1101"/>
      <c r="CD7" s="1101"/>
      <c r="CE7" s="1101"/>
      <c r="CF7" s="1101"/>
      <c r="CG7" s="1113"/>
      <c r="CH7" s="1097">
        <v>-4</v>
      </c>
      <c r="CI7" s="1098"/>
      <c r="CJ7" s="1098"/>
      <c r="CK7" s="1098"/>
      <c r="CL7" s="1099"/>
      <c r="CM7" s="1097">
        <v>103</v>
      </c>
      <c r="CN7" s="1098"/>
      <c r="CO7" s="1098"/>
      <c r="CP7" s="1098"/>
      <c r="CQ7" s="1099"/>
      <c r="CR7" s="1097">
        <v>66</v>
      </c>
      <c r="CS7" s="1098"/>
      <c r="CT7" s="1098"/>
      <c r="CU7" s="1098"/>
      <c r="CV7" s="1099"/>
      <c r="CW7" s="1097">
        <v>34</v>
      </c>
      <c r="CX7" s="1098"/>
      <c r="CY7" s="1098"/>
      <c r="CZ7" s="1098"/>
      <c r="DA7" s="1099"/>
      <c r="DB7" s="1097" t="s">
        <v>564</v>
      </c>
      <c r="DC7" s="1098"/>
      <c r="DD7" s="1098"/>
      <c r="DE7" s="1098"/>
      <c r="DF7" s="1099"/>
      <c r="DG7" s="1097" t="s">
        <v>564</v>
      </c>
      <c r="DH7" s="1098"/>
      <c r="DI7" s="1098"/>
      <c r="DJ7" s="1098"/>
      <c r="DK7" s="1099"/>
      <c r="DL7" s="1097" t="s">
        <v>564</v>
      </c>
      <c r="DM7" s="1098"/>
      <c r="DN7" s="1098"/>
      <c r="DO7" s="1098"/>
      <c r="DP7" s="1099"/>
      <c r="DQ7" s="1097" t="s">
        <v>564</v>
      </c>
      <c r="DR7" s="1098"/>
      <c r="DS7" s="1098"/>
      <c r="DT7" s="1098"/>
      <c r="DU7" s="1099"/>
      <c r="DV7" s="1100"/>
      <c r="DW7" s="1101"/>
      <c r="DX7" s="1101"/>
      <c r="DY7" s="1101"/>
      <c r="DZ7" s="1102"/>
      <c r="EA7" s="222"/>
    </row>
    <row r="8" spans="1:131" s="223" customFormat="1" ht="26.3" customHeight="1">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364" t="s">
        <v>558</v>
      </c>
      <c r="BS8" s="993" t="s">
        <v>550</v>
      </c>
      <c r="BT8" s="994"/>
      <c r="BU8" s="994"/>
      <c r="BV8" s="994"/>
      <c r="BW8" s="994"/>
      <c r="BX8" s="994"/>
      <c r="BY8" s="994"/>
      <c r="BZ8" s="994"/>
      <c r="CA8" s="994"/>
      <c r="CB8" s="994"/>
      <c r="CC8" s="994"/>
      <c r="CD8" s="994"/>
      <c r="CE8" s="994"/>
      <c r="CF8" s="994"/>
      <c r="CG8" s="1015"/>
      <c r="CH8" s="990">
        <v>82</v>
      </c>
      <c r="CI8" s="991"/>
      <c r="CJ8" s="991"/>
      <c r="CK8" s="991"/>
      <c r="CL8" s="992"/>
      <c r="CM8" s="990">
        <v>1245</v>
      </c>
      <c r="CN8" s="991"/>
      <c r="CO8" s="991"/>
      <c r="CP8" s="991"/>
      <c r="CQ8" s="992"/>
      <c r="CR8" s="990">
        <v>8</v>
      </c>
      <c r="CS8" s="991"/>
      <c r="CT8" s="991"/>
      <c r="CU8" s="991"/>
      <c r="CV8" s="992"/>
      <c r="CW8" s="990" t="s">
        <v>564</v>
      </c>
      <c r="CX8" s="991"/>
      <c r="CY8" s="991"/>
      <c r="CZ8" s="991"/>
      <c r="DA8" s="992"/>
      <c r="DB8" s="990" t="s">
        <v>564</v>
      </c>
      <c r="DC8" s="991"/>
      <c r="DD8" s="991"/>
      <c r="DE8" s="991"/>
      <c r="DF8" s="992"/>
      <c r="DG8" s="990">
        <v>1577</v>
      </c>
      <c r="DH8" s="991"/>
      <c r="DI8" s="991"/>
      <c r="DJ8" s="991"/>
      <c r="DK8" s="992"/>
      <c r="DL8" s="990" t="s">
        <v>564</v>
      </c>
      <c r="DM8" s="991"/>
      <c r="DN8" s="991"/>
      <c r="DO8" s="991"/>
      <c r="DP8" s="992"/>
      <c r="DQ8" s="990" t="s">
        <v>564</v>
      </c>
      <c r="DR8" s="991"/>
      <c r="DS8" s="991"/>
      <c r="DT8" s="991"/>
      <c r="DU8" s="992"/>
      <c r="DV8" s="993"/>
      <c r="DW8" s="994"/>
      <c r="DX8" s="994"/>
      <c r="DY8" s="994"/>
      <c r="DZ8" s="995"/>
      <c r="EA8" s="222"/>
    </row>
    <row r="9" spans="1:131" s="223" customFormat="1" ht="26.3" customHeight="1">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t="s">
        <v>551</v>
      </c>
      <c r="BT9" s="994"/>
      <c r="BU9" s="994"/>
      <c r="BV9" s="994"/>
      <c r="BW9" s="994"/>
      <c r="BX9" s="994"/>
      <c r="BY9" s="994"/>
      <c r="BZ9" s="994"/>
      <c r="CA9" s="994"/>
      <c r="CB9" s="994"/>
      <c r="CC9" s="994"/>
      <c r="CD9" s="994"/>
      <c r="CE9" s="994"/>
      <c r="CF9" s="994"/>
      <c r="CG9" s="1015"/>
      <c r="CH9" s="990">
        <v>1</v>
      </c>
      <c r="CI9" s="991"/>
      <c r="CJ9" s="991"/>
      <c r="CK9" s="991"/>
      <c r="CL9" s="992"/>
      <c r="CM9" s="990">
        <v>33</v>
      </c>
      <c r="CN9" s="991"/>
      <c r="CO9" s="991"/>
      <c r="CP9" s="991"/>
      <c r="CQ9" s="992"/>
      <c r="CR9" s="990">
        <v>5</v>
      </c>
      <c r="CS9" s="991"/>
      <c r="CT9" s="991"/>
      <c r="CU9" s="991"/>
      <c r="CV9" s="992"/>
      <c r="CW9" s="990">
        <v>5</v>
      </c>
      <c r="CX9" s="991"/>
      <c r="CY9" s="991"/>
      <c r="CZ9" s="991"/>
      <c r="DA9" s="992"/>
      <c r="DB9" s="990" t="s">
        <v>564</v>
      </c>
      <c r="DC9" s="991"/>
      <c r="DD9" s="991"/>
      <c r="DE9" s="991"/>
      <c r="DF9" s="992"/>
      <c r="DG9" s="990" t="s">
        <v>564</v>
      </c>
      <c r="DH9" s="991"/>
      <c r="DI9" s="991"/>
      <c r="DJ9" s="991"/>
      <c r="DK9" s="992"/>
      <c r="DL9" s="990" t="s">
        <v>564</v>
      </c>
      <c r="DM9" s="991"/>
      <c r="DN9" s="991"/>
      <c r="DO9" s="991"/>
      <c r="DP9" s="992"/>
      <c r="DQ9" s="990" t="s">
        <v>564</v>
      </c>
      <c r="DR9" s="991"/>
      <c r="DS9" s="991"/>
      <c r="DT9" s="991"/>
      <c r="DU9" s="992"/>
      <c r="DV9" s="993"/>
      <c r="DW9" s="994"/>
      <c r="DX9" s="994"/>
      <c r="DY9" s="994"/>
      <c r="DZ9" s="995"/>
      <c r="EA9" s="222"/>
    </row>
    <row r="10" spans="1:131" s="223" customFormat="1" ht="26.3" customHeight="1">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t="s">
        <v>552</v>
      </c>
      <c r="BT10" s="994"/>
      <c r="BU10" s="994"/>
      <c r="BV10" s="994"/>
      <c r="BW10" s="994"/>
      <c r="BX10" s="994"/>
      <c r="BY10" s="994"/>
      <c r="BZ10" s="994"/>
      <c r="CA10" s="994"/>
      <c r="CB10" s="994"/>
      <c r="CC10" s="994"/>
      <c r="CD10" s="994"/>
      <c r="CE10" s="994"/>
      <c r="CF10" s="994"/>
      <c r="CG10" s="1015"/>
      <c r="CH10" s="990">
        <v>-1</v>
      </c>
      <c r="CI10" s="991"/>
      <c r="CJ10" s="991"/>
      <c r="CK10" s="991"/>
      <c r="CL10" s="992"/>
      <c r="CM10" s="990">
        <v>86</v>
      </c>
      <c r="CN10" s="991"/>
      <c r="CO10" s="991"/>
      <c r="CP10" s="991"/>
      <c r="CQ10" s="992"/>
      <c r="CR10" s="990">
        <v>77</v>
      </c>
      <c r="CS10" s="991"/>
      <c r="CT10" s="991"/>
      <c r="CU10" s="991"/>
      <c r="CV10" s="992"/>
      <c r="CW10" s="990">
        <v>0</v>
      </c>
      <c r="CX10" s="991"/>
      <c r="CY10" s="991"/>
      <c r="CZ10" s="991"/>
      <c r="DA10" s="992"/>
      <c r="DB10" s="990" t="s">
        <v>564</v>
      </c>
      <c r="DC10" s="991"/>
      <c r="DD10" s="991"/>
      <c r="DE10" s="991"/>
      <c r="DF10" s="992"/>
      <c r="DG10" s="990" t="s">
        <v>564</v>
      </c>
      <c r="DH10" s="991"/>
      <c r="DI10" s="991"/>
      <c r="DJ10" s="991"/>
      <c r="DK10" s="992"/>
      <c r="DL10" s="990" t="s">
        <v>564</v>
      </c>
      <c r="DM10" s="991"/>
      <c r="DN10" s="991"/>
      <c r="DO10" s="991"/>
      <c r="DP10" s="992"/>
      <c r="DQ10" s="990" t="s">
        <v>564</v>
      </c>
      <c r="DR10" s="991"/>
      <c r="DS10" s="991"/>
      <c r="DT10" s="991"/>
      <c r="DU10" s="992"/>
      <c r="DV10" s="993"/>
      <c r="DW10" s="994"/>
      <c r="DX10" s="994"/>
      <c r="DY10" s="994"/>
      <c r="DZ10" s="995"/>
      <c r="EA10" s="222"/>
    </row>
    <row r="11" spans="1:131" s="223" customFormat="1" ht="26.3" customHeight="1">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t="s">
        <v>553</v>
      </c>
      <c r="BT11" s="994"/>
      <c r="BU11" s="994"/>
      <c r="BV11" s="994"/>
      <c r="BW11" s="994"/>
      <c r="BX11" s="994"/>
      <c r="BY11" s="994"/>
      <c r="BZ11" s="994"/>
      <c r="CA11" s="994"/>
      <c r="CB11" s="994"/>
      <c r="CC11" s="994"/>
      <c r="CD11" s="994"/>
      <c r="CE11" s="994"/>
      <c r="CF11" s="994"/>
      <c r="CG11" s="1015"/>
      <c r="CH11" s="990">
        <v>2</v>
      </c>
      <c r="CI11" s="991"/>
      <c r="CJ11" s="991"/>
      <c r="CK11" s="991"/>
      <c r="CL11" s="992"/>
      <c r="CM11" s="990">
        <v>99</v>
      </c>
      <c r="CN11" s="991"/>
      <c r="CO11" s="991"/>
      <c r="CP11" s="991"/>
      <c r="CQ11" s="992"/>
      <c r="CR11" s="990">
        <v>46</v>
      </c>
      <c r="CS11" s="991"/>
      <c r="CT11" s="991"/>
      <c r="CU11" s="991"/>
      <c r="CV11" s="992"/>
      <c r="CW11" s="990">
        <v>4</v>
      </c>
      <c r="CX11" s="991"/>
      <c r="CY11" s="991"/>
      <c r="CZ11" s="991"/>
      <c r="DA11" s="992"/>
      <c r="DB11" s="990" t="s">
        <v>564</v>
      </c>
      <c r="DC11" s="991"/>
      <c r="DD11" s="991"/>
      <c r="DE11" s="991"/>
      <c r="DF11" s="992"/>
      <c r="DG11" s="990" t="s">
        <v>564</v>
      </c>
      <c r="DH11" s="991"/>
      <c r="DI11" s="991"/>
      <c r="DJ11" s="991"/>
      <c r="DK11" s="992"/>
      <c r="DL11" s="990" t="s">
        <v>564</v>
      </c>
      <c r="DM11" s="991"/>
      <c r="DN11" s="991"/>
      <c r="DO11" s="991"/>
      <c r="DP11" s="992"/>
      <c r="DQ11" s="990" t="s">
        <v>564</v>
      </c>
      <c r="DR11" s="991"/>
      <c r="DS11" s="991"/>
      <c r="DT11" s="991"/>
      <c r="DU11" s="992"/>
      <c r="DV11" s="993"/>
      <c r="DW11" s="994"/>
      <c r="DX11" s="994"/>
      <c r="DY11" s="994"/>
      <c r="DZ11" s="995"/>
      <c r="EA11" s="222"/>
    </row>
    <row r="12" spans="1:131" s="223" customFormat="1" ht="26.3" customHeight="1">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t="s">
        <v>554</v>
      </c>
      <c r="BT12" s="994"/>
      <c r="BU12" s="994"/>
      <c r="BV12" s="994"/>
      <c r="BW12" s="994"/>
      <c r="BX12" s="994"/>
      <c r="BY12" s="994"/>
      <c r="BZ12" s="994"/>
      <c r="CA12" s="994"/>
      <c r="CB12" s="994"/>
      <c r="CC12" s="994"/>
      <c r="CD12" s="994"/>
      <c r="CE12" s="994"/>
      <c r="CF12" s="994"/>
      <c r="CG12" s="1015"/>
      <c r="CH12" s="990">
        <v>3</v>
      </c>
      <c r="CI12" s="991"/>
      <c r="CJ12" s="991"/>
      <c r="CK12" s="991"/>
      <c r="CL12" s="992"/>
      <c r="CM12" s="990">
        <v>821</v>
      </c>
      <c r="CN12" s="991"/>
      <c r="CO12" s="991"/>
      <c r="CP12" s="991"/>
      <c r="CQ12" s="992"/>
      <c r="CR12" s="990">
        <v>14</v>
      </c>
      <c r="CS12" s="991"/>
      <c r="CT12" s="991"/>
      <c r="CU12" s="991"/>
      <c r="CV12" s="992"/>
      <c r="CW12" s="990" t="s">
        <v>564</v>
      </c>
      <c r="CX12" s="991"/>
      <c r="CY12" s="991"/>
      <c r="CZ12" s="991"/>
      <c r="DA12" s="992"/>
      <c r="DB12" s="990" t="s">
        <v>564</v>
      </c>
      <c r="DC12" s="991"/>
      <c r="DD12" s="991"/>
      <c r="DE12" s="991"/>
      <c r="DF12" s="992"/>
      <c r="DG12" s="990" t="s">
        <v>564</v>
      </c>
      <c r="DH12" s="991"/>
      <c r="DI12" s="991"/>
      <c r="DJ12" s="991"/>
      <c r="DK12" s="992"/>
      <c r="DL12" s="990" t="s">
        <v>564</v>
      </c>
      <c r="DM12" s="991"/>
      <c r="DN12" s="991"/>
      <c r="DO12" s="991"/>
      <c r="DP12" s="992"/>
      <c r="DQ12" s="990" t="s">
        <v>564</v>
      </c>
      <c r="DR12" s="991"/>
      <c r="DS12" s="991"/>
      <c r="DT12" s="991"/>
      <c r="DU12" s="992"/>
      <c r="DV12" s="993"/>
      <c r="DW12" s="994"/>
      <c r="DX12" s="994"/>
      <c r="DY12" s="994"/>
      <c r="DZ12" s="995"/>
      <c r="EA12" s="222"/>
    </row>
    <row r="13" spans="1:131" s="223" customFormat="1" ht="26.3" customHeight="1">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t="s">
        <v>555</v>
      </c>
      <c r="BT13" s="994"/>
      <c r="BU13" s="994"/>
      <c r="BV13" s="994"/>
      <c r="BW13" s="994"/>
      <c r="BX13" s="994"/>
      <c r="BY13" s="994"/>
      <c r="BZ13" s="994"/>
      <c r="CA13" s="994"/>
      <c r="CB13" s="994"/>
      <c r="CC13" s="994"/>
      <c r="CD13" s="994"/>
      <c r="CE13" s="994"/>
      <c r="CF13" s="994"/>
      <c r="CG13" s="1015"/>
      <c r="CH13" s="990">
        <v>-6</v>
      </c>
      <c r="CI13" s="991"/>
      <c r="CJ13" s="991"/>
      <c r="CK13" s="991"/>
      <c r="CL13" s="992"/>
      <c r="CM13" s="990">
        <v>784</v>
      </c>
      <c r="CN13" s="991"/>
      <c r="CO13" s="991"/>
      <c r="CP13" s="991"/>
      <c r="CQ13" s="992"/>
      <c r="CR13" s="990">
        <v>5</v>
      </c>
      <c r="CS13" s="991"/>
      <c r="CT13" s="991"/>
      <c r="CU13" s="991"/>
      <c r="CV13" s="992"/>
      <c r="CW13" s="990">
        <v>53</v>
      </c>
      <c r="CX13" s="991"/>
      <c r="CY13" s="991"/>
      <c r="CZ13" s="991"/>
      <c r="DA13" s="992"/>
      <c r="DB13" s="990" t="s">
        <v>564</v>
      </c>
      <c r="DC13" s="991"/>
      <c r="DD13" s="991"/>
      <c r="DE13" s="991"/>
      <c r="DF13" s="992"/>
      <c r="DG13" s="990" t="s">
        <v>564</v>
      </c>
      <c r="DH13" s="991"/>
      <c r="DI13" s="991"/>
      <c r="DJ13" s="991"/>
      <c r="DK13" s="992"/>
      <c r="DL13" s="990" t="s">
        <v>564</v>
      </c>
      <c r="DM13" s="991"/>
      <c r="DN13" s="991"/>
      <c r="DO13" s="991"/>
      <c r="DP13" s="992"/>
      <c r="DQ13" s="990" t="s">
        <v>564</v>
      </c>
      <c r="DR13" s="991"/>
      <c r="DS13" s="991"/>
      <c r="DT13" s="991"/>
      <c r="DU13" s="992"/>
      <c r="DV13" s="993"/>
      <c r="DW13" s="994"/>
      <c r="DX13" s="994"/>
      <c r="DY13" s="994"/>
      <c r="DZ13" s="995"/>
      <c r="EA13" s="222"/>
    </row>
    <row r="14" spans="1:131" s="223" customFormat="1" ht="26.3" customHeight="1">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t="s">
        <v>556</v>
      </c>
      <c r="BT14" s="994"/>
      <c r="BU14" s="994"/>
      <c r="BV14" s="994"/>
      <c r="BW14" s="994"/>
      <c r="BX14" s="994"/>
      <c r="BY14" s="994"/>
      <c r="BZ14" s="994"/>
      <c r="CA14" s="994"/>
      <c r="CB14" s="994"/>
      <c r="CC14" s="994"/>
      <c r="CD14" s="994"/>
      <c r="CE14" s="994"/>
      <c r="CF14" s="994"/>
      <c r="CG14" s="1015"/>
      <c r="CH14" s="990">
        <v>-189</v>
      </c>
      <c r="CI14" s="991"/>
      <c r="CJ14" s="991"/>
      <c r="CK14" s="991"/>
      <c r="CL14" s="992"/>
      <c r="CM14" s="990">
        <v>431</v>
      </c>
      <c r="CN14" s="991"/>
      <c r="CO14" s="991"/>
      <c r="CP14" s="991"/>
      <c r="CQ14" s="992"/>
      <c r="CR14" s="990">
        <v>150</v>
      </c>
      <c r="CS14" s="991"/>
      <c r="CT14" s="991"/>
      <c r="CU14" s="991"/>
      <c r="CV14" s="992"/>
      <c r="CW14" s="990">
        <v>168</v>
      </c>
      <c r="CX14" s="991"/>
      <c r="CY14" s="991"/>
      <c r="CZ14" s="991"/>
      <c r="DA14" s="992"/>
      <c r="DB14" s="990">
        <v>53</v>
      </c>
      <c r="DC14" s="991"/>
      <c r="DD14" s="991"/>
      <c r="DE14" s="991"/>
      <c r="DF14" s="992"/>
      <c r="DG14" s="990" t="s">
        <v>564</v>
      </c>
      <c r="DH14" s="991"/>
      <c r="DI14" s="991"/>
      <c r="DJ14" s="991"/>
      <c r="DK14" s="992"/>
      <c r="DL14" s="990" t="s">
        <v>564</v>
      </c>
      <c r="DM14" s="991"/>
      <c r="DN14" s="991"/>
      <c r="DO14" s="991"/>
      <c r="DP14" s="992"/>
      <c r="DQ14" s="990" t="s">
        <v>564</v>
      </c>
      <c r="DR14" s="991"/>
      <c r="DS14" s="991"/>
      <c r="DT14" s="991"/>
      <c r="DU14" s="992"/>
      <c r="DV14" s="993"/>
      <c r="DW14" s="994"/>
      <c r="DX14" s="994"/>
      <c r="DY14" s="994"/>
      <c r="DZ14" s="995"/>
      <c r="EA14" s="222"/>
    </row>
    <row r="15" spans="1:131" s="223" customFormat="1" ht="26.3" customHeight="1">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364" t="s">
        <v>558</v>
      </c>
      <c r="BS15" s="993" t="s">
        <v>557</v>
      </c>
      <c r="BT15" s="994"/>
      <c r="BU15" s="994"/>
      <c r="BV15" s="994"/>
      <c r="BW15" s="994"/>
      <c r="BX15" s="994"/>
      <c r="BY15" s="994"/>
      <c r="BZ15" s="994"/>
      <c r="CA15" s="994"/>
      <c r="CB15" s="994"/>
      <c r="CC15" s="994"/>
      <c r="CD15" s="994"/>
      <c r="CE15" s="994"/>
      <c r="CF15" s="994"/>
      <c r="CG15" s="1015"/>
      <c r="CH15" s="990">
        <v>-58</v>
      </c>
      <c r="CI15" s="991"/>
      <c r="CJ15" s="991"/>
      <c r="CK15" s="991"/>
      <c r="CL15" s="992"/>
      <c r="CM15" s="990">
        <v>2906</v>
      </c>
      <c r="CN15" s="991"/>
      <c r="CO15" s="991"/>
      <c r="CP15" s="991"/>
      <c r="CQ15" s="992"/>
      <c r="CR15" s="990" t="s">
        <v>486</v>
      </c>
      <c r="CS15" s="991"/>
      <c r="CT15" s="991"/>
      <c r="CU15" s="991"/>
      <c r="CV15" s="992"/>
      <c r="CW15" s="990">
        <v>31</v>
      </c>
      <c r="CX15" s="991"/>
      <c r="CY15" s="991"/>
      <c r="CZ15" s="991"/>
      <c r="DA15" s="992"/>
      <c r="DB15" s="990" t="s">
        <v>564</v>
      </c>
      <c r="DC15" s="991"/>
      <c r="DD15" s="991"/>
      <c r="DE15" s="991"/>
      <c r="DF15" s="992"/>
      <c r="DG15" s="990" t="s">
        <v>564</v>
      </c>
      <c r="DH15" s="991"/>
      <c r="DI15" s="991"/>
      <c r="DJ15" s="991"/>
      <c r="DK15" s="992"/>
      <c r="DL15" s="990">
        <v>13</v>
      </c>
      <c r="DM15" s="991"/>
      <c r="DN15" s="991"/>
      <c r="DO15" s="991"/>
      <c r="DP15" s="992"/>
      <c r="DQ15" s="990">
        <v>1</v>
      </c>
      <c r="DR15" s="991"/>
      <c r="DS15" s="991"/>
      <c r="DT15" s="991"/>
      <c r="DU15" s="992"/>
      <c r="DV15" s="993"/>
      <c r="DW15" s="994"/>
      <c r="DX15" s="994"/>
      <c r="DY15" s="994"/>
      <c r="DZ15" s="995"/>
      <c r="EA15" s="222"/>
    </row>
    <row r="16" spans="1:131" s="223" customFormat="1" ht="26.3" customHeight="1">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3" customHeight="1">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3" customHeight="1">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3" customHeight="1">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3" customHeight="1">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3" customHeight="1" thickBot="1">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3" customHeight="1">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3" customHeight="1" thickBot="1">
      <c r="A23" s="228" t="s">
        <v>376</v>
      </c>
      <c r="B23" s="938" t="s">
        <v>377</v>
      </c>
      <c r="C23" s="939"/>
      <c r="D23" s="939"/>
      <c r="E23" s="939"/>
      <c r="F23" s="939"/>
      <c r="G23" s="939"/>
      <c r="H23" s="939"/>
      <c r="I23" s="939"/>
      <c r="J23" s="939"/>
      <c r="K23" s="939"/>
      <c r="L23" s="939"/>
      <c r="M23" s="939"/>
      <c r="N23" s="939"/>
      <c r="O23" s="939"/>
      <c r="P23" s="949"/>
      <c r="Q23" s="1068">
        <v>47464</v>
      </c>
      <c r="R23" s="1062"/>
      <c r="S23" s="1062"/>
      <c r="T23" s="1062"/>
      <c r="U23" s="1062"/>
      <c r="V23" s="1062">
        <v>45923</v>
      </c>
      <c r="W23" s="1062"/>
      <c r="X23" s="1062"/>
      <c r="Y23" s="1062"/>
      <c r="Z23" s="1062"/>
      <c r="AA23" s="1062">
        <v>1541</v>
      </c>
      <c r="AB23" s="1062"/>
      <c r="AC23" s="1062"/>
      <c r="AD23" s="1062"/>
      <c r="AE23" s="1069"/>
      <c r="AF23" s="1070">
        <v>935</v>
      </c>
      <c r="AG23" s="1062"/>
      <c r="AH23" s="1062"/>
      <c r="AI23" s="1062"/>
      <c r="AJ23" s="1071"/>
      <c r="AK23" s="1072"/>
      <c r="AL23" s="1073"/>
      <c r="AM23" s="1073"/>
      <c r="AN23" s="1073"/>
      <c r="AO23" s="1073"/>
      <c r="AP23" s="1062">
        <v>51615</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3" customHeight="1">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3" customHeight="1" thickBot="1">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3" customHeight="1">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3" customHeight="1" thickBot="1">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3" customHeight="1" thickTop="1">
      <c r="A28" s="230">
        <v>1</v>
      </c>
      <c r="B28" s="1048" t="s">
        <v>388</v>
      </c>
      <c r="C28" s="1049"/>
      <c r="D28" s="1049"/>
      <c r="E28" s="1049"/>
      <c r="F28" s="1049"/>
      <c r="G28" s="1049"/>
      <c r="H28" s="1049"/>
      <c r="I28" s="1049"/>
      <c r="J28" s="1049"/>
      <c r="K28" s="1049"/>
      <c r="L28" s="1049"/>
      <c r="M28" s="1049"/>
      <c r="N28" s="1049"/>
      <c r="O28" s="1049"/>
      <c r="P28" s="1050"/>
      <c r="Q28" s="1051">
        <v>7326</v>
      </c>
      <c r="R28" s="1052"/>
      <c r="S28" s="1052"/>
      <c r="T28" s="1052"/>
      <c r="U28" s="1052"/>
      <c r="V28" s="1052">
        <v>7195</v>
      </c>
      <c r="W28" s="1052"/>
      <c r="X28" s="1052"/>
      <c r="Y28" s="1052"/>
      <c r="Z28" s="1052"/>
      <c r="AA28" s="1052">
        <v>131</v>
      </c>
      <c r="AB28" s="1052"/>
      <c r="AC28" s="1052"/>
      <c r="AD28" s="1052"/>
      <c r="AE28" s="1053"/>
      <c r="AF28" s="1054">
        <v>131</v>
      </c>
      <c r="AG28" s="1052"/>
      <c r="AH28" s="1052"/>
      <c r="AI28" s="1052"/>
      <c r="AJ28" s="1055"/>
      <c r="AK28" s="1043">
        <v>487</v>
      </c>
      <c r="AL28" s="1044"/>
      <c r="AM28" s="1044"/>
      <c r="AN28" s="1044"/>
      <c r="AO28" s="1044"/>
      <c r="AP28" s="1044" t="s">
        <v>564</v>
      </c>
      <c r="AQ28" s="1044"/>
      <c r="AR28" s="1044"/>
      <c r="AS28" s="1044"/>
      <c r="AT28" s="1044"/>
      <c r="AU28" s="1044" t="s">
        <v>564</v>
      </c>
      <c r="AV28" s="1044"/>
      <c r="AW28" s="1044"/>
      <c r="AX28" s="1044"/>
      <c r="AY28" s="1044"/>
      <c r="AZ28" s="1045" t="s">
        <v>564</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3" customHeight="1">
      <c r="A29" s="230">
        <v>2</v>
      </c>
      <c r="B29" s="1031" t="s">
        <v>389</v>
      </c>
      <c r="C29" s="1032"/>
      <c r="D29" s="1032"/>
      <c r="E29" s="1032"/>
      <c r="F29" s="1032"/>
      <c r="G29" s="1032"/>
      <c r="H29" s="1032"/>
      <c r="I29" s="1032"/>
      <c r="J29" s="1032"/>
      <c r="K29" s="1032"/>
      <c r="L29" s="1032"/>
      <c r="M29" s="1032"/>
      <c r="N29" s="1032"/>
      <c r="O29" s="1032"/>
      <c r="P29" s="1033"/>
      <c r="Q29" s="1039">
        <v>2651</v>
      </c>
      <c r="R29" s="1040"/>
      <c r="S29" s="1040"/>
      <c r="T29" s="1040"/>
      <c r="U29" s="1040"/>
      <c r="V29" s="1040">
        <v>2648</v>
      </c>
      <c r="W29" s="1040"/>
      <c r="X29" s="1040"/>
      <c r="Y29" s="1040"/>
      <c r="Z29" s="1040"/>
      <c r="AA29" s="1040">
        <v>3</v>
      </c>
      <c r="AB29" s="1040"/>
      <c r="AC29" s="1040"/>
      <c r="AD29" s="1040"/>
      <c r="AE29" s="1041"/>
      <c r="AF29" s="1036">
        <v>3</v>
      </c>
      <c r="AG29" s="1037"/>
      <c r="AH29" s="1037"/>
      <c r="AI29" s="1037"/>
      <c r="AJ29" s="1038"/>
      <c r="AK29" s="981">
        <v>1459</v>
      </c>
      <c r="AL29" s="972"/>
      <c r="AM29" s="972"/>
      <c r="AN29" s="972"/>
      <c r="AO29" s="972"/>
      <c r="AP29" s="972" t="s">
        <v>564</v>
      </c>
      <c r="AQ29" s="972"/>
      <c r="AR29" s="972"/>
      <c r="AS29" s="972"/>
      <c r="AT29" s="972"/>
      <c r="AU29" s="972" t="s">
        <v>564</v>
      </c>
      <c r="AV29" s="972"/>
      <c r="AW29" s="972"/>
      <c r="AX29" s="972"/>
      <c r="AY29" s="972"/>
      <c r="AZ29" s="1042" t="s">
        <v>564</v>
      </c>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3" customHeight="1">
      <c r="A30" s="230">
        <v>3</v>
      </c>
      <c r="B30" s="1031" t="s">
        <v>390</v>
      </c>
      <c r="C30" s="1032"/>
      <c r="D30" s="1032"/>
      <c r="E30" s="1032"/>
      <c r="F30" s="1032"/>
      <c r="G30" s="1032"/>
      <c r="H30" s="1032"/>
      <c r="I30" s="1032"/>
      <c r="J30" s="1032"/>
      <c r="K30" s="1032"/>
      <c r="L30" s="1032"/>
      <c r="M30" s="1032"/>
      <c r="N30" s="1032"/>
      <c r="O30" s="1032"/>
      <c r="P30" s="1033"/>
      <c r="Q30" s="1039">
        <v>9635</v>
      </c>
      <c r="R30" s="1040"/>
      <c r="S30" s="1040"/>
      <c r="T30" s="1040"/>
      <c r="U30" s="1040"/>
      <c r="V30" s="1040">
        <v>9621</v>
      </c>
      <c r="W30" s="1040"/>
      <c r="X30" s="1040"/>
      <c r="Y30" s="1040"/>
      <c r="Z30" s="1040"/>
      <c r="AA30" s="1040">
        <v>14</v>
      </c>
      <c r="AB30" s="1040"/>
      <c r="AC30" s="1040"/>
      <c r="AD30" s="1040"/>
      <c r="AE30" s="1041"/>
      <c r="AF30" s="1036">
        <v>14</v>
      </c>
      <c r="AG30" s="1037"/>
      <c r="AH30" s="1037"/>
      <c r="AI30" s="1037"/>
      <c r="AJ30" s="1038"/>
      <c r="AK30" s="981">
        <v>1495</v>
      </c>
      <c r="AL30" s="972"/>
      <c r="AM30" s="972"/>
      <c r="AN30" s="972"/>
      <c r="AO30" s="972"/>
      <c r="AP30" s="972" t="s">
        <v>564</v>
      </c>
      <c r="AQ30" s="972"/>
      <c r="AR30" s="972"/>
      <c r="AS30" s="972"/>
      <c r="AT30" s="972"/>
      <c r="AU30" s="972" t="s">
        <v>564</v>
      </c>
      <c r="AV30" s="972"/>
      <c r="AW30" s="972"/>
      <c r="AX30" s="972"/>
      <c r="AY30" s="972"/>
      <c r="AZ30" s="1042" t="s">
        <v>564</v>
      </c>
      <c r="BA30" s="1042"/>
      <c r="BB30" s="1042"/>
      <c r="BC30" s="1042"/>
      <c r="BD30" s="1042"/>
      <c r="BE30" s="973"/>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3" customHeight="1">
      <c r="A31" s="230">
        <v>4</v>
      </c>
      <c r="B31" s="1031" t="s">
        <v>391</v>
      </c>
      <c r="C31" s="1032"/>
      <c r="D31" s="1032"/>
      <c r="E31" s="1032"/>
      <c r="F31" s="1032"/>
      <c r="G31" s="1032"/>
      <c r="H31" s="1032"/>
      <c r="I31" s="1032"/>
      <c r="J31" s="1032"/>
      <c r="K31" s="1032"/>
      <c r="L31" s="1032"/>
      <c r="M31" s="1032"/>
      <c r="N31" s="1032"/>
      <c r="O31" s="1032"/>
      <c r="P31" s="1033"/>
      <c r="Q31" s="1039">
        <v>1998</v>
      </c>
      <c r="R31" s="1040"/>
      <c r="S31" s="1040"/>
      <c r="T31" s="1040"/>
      <c r="U31" s="1040"/>
      <c r="V31" s="1040">
        <v>1817</v>
      </c>
      <c r="W31" s="1040"/>
      <c r="X31" s="1040"/>
      <c r="Y31" s="1040"/>
      <c r="Z31" s="1040"/>
      <c r="AA31" s="1040">
        <v>181</v>
      </c>
      <c r="AB31" s="1040"/>
      <c r="AC31" s="1040"/>
      <c r="AD31" s="1040"/>
      <c r="AE31" s="1041"/>
      <c r="AF31" s="1036">
        <v>1248</v>
      </c>
      <c r="AG31" s="1037"/>
      <c r="AH31" s="1037"/>
      <c r="AI31" s="1037"/>
      <c r="AJ31" s="1038"/>
      <c r="AK31" s="981">
        <v>90</v>
      </c>
      <c r="AL31" s="972"/>
      <c r="AM31" s="972"/>
      <c r="AN31" s="972"/>
      <c r="AO31" s="972"/>
      <c r="AP31" s="972">
        <v>7775</v>
      </c>
      <c r="AQ31" s="972"/>
      <c r="AR31" s="972"/>
      <c r="AS31" s="972"/>
      <c r="AT31" s="972"/>
      <c r="AU31" s="972" t="s">
        <v>564</v>
      </c>
      <c r="AV31" s="972"/>
      <c r="AW31" s="972"/>
      <c r="AX31" s="972"/>
      <c r="AY31" s="972"/>
      <c r="AZ31" s="1042" t="s">
        <v>564</v>
      </c>
      <c r="BA31" s="1042"/>
      <c r="BB31" s="1042"/>
      <c r="BC31" s="1042"/>
      <c r="BD31" s="1042"/>
      <c r="BE31" s="973" t="s">
        <v>392</v>
      </c>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3" customHeight="1">
      <c r="A32" s="230">
        <v>5</v>
      </c>
      <c r="B32" s="1031" t="s">
        <v>393</v>
      </c>
      <c r="C32" s="1032"/>
      <c r="D32" s="1032"/>
      <c r="E32" s="1032"/>
      <c r="F32" s="1032"/>
      <c r="G32" s="1032"/>
      <c r="H32" s="1032"/>
      <c r="I32" s="1032"/>
      <c r="J32" s="1032"/>
      <c r="K32" s="1032"/>
      <c r="L32" s="1032"/>
      <c r="M32" s="1032"/>
      <c r="N32" s="1032"/>
      <c r="O32" s="1032"/>
      <c r="P32" s="1033"/>
      <c r="Q32" s="1039">
        <v>3685</v>
      </c>
      <c r="R32" s="1040"/>
      <c r="S32" s="1040"/>
      <c r="T32" s="1040"/>
      <c r="U32" s="1040"/>
      <c r="V32" s="1040">
        <v>3545</v>
      </c>
      <c r="W32" s="1040"/>
      <c r="X32" s="1040"/>
      <c r="Y32" s="1040"/>
      <c r="Z32" s="1040"/>
      <c r="AA32" s="1040">
        <v>140</v>
      </c>
      <c r="AB32" s="1040"/>
      <c r="AC32" s="1040"/>
      <c r="AD32" s="1040"/>
      <c r="AE32" s="1041"/>
      <c r="AF32" s="1036">
        <v>384</v>
      </c>
      <c r="AG32" s="1037"/>
      <c r="AH32" s="1037"/>
      <c r="AI32" s="1037"/>
      <c r="AJ32" s="1038"/>
      <c r="AK32" s="981">
        <v>1938</v>
      </c>
      <c r="AL32" s="972"/>
      <c r="AM32" s="972"/>
      <c r="AN32" s="972"/>
      <c r="AO32" s="972"/>
      <c r="AP32" s="972">
        <v>19032</v>
      </c>
      <c r="AQ32" s="972"/>
      <c r="AR32" s="972"/>
      <c r="AS32" s="972"/>
      <c r="AT32" s="972"/>
      <c r="AU32" s="972">
        <v>16004</v>
      </c>
      <c r="AV32" s="972"/>
      <c r="AW32" s="972"/>
      <c r="AX32" s="972"/>
      <c r="AY32" s="972"/>
      <c r="AZ32" s="1042" t="s">
        <v>564</v>
      </c>
      <c r="BA32" s="1042"/>
      <c r="BB32" s="1042"/>
      <c r="BC32" s="1042"/>
      <c r="BD32" s="1042"/>
      <c r="BE32" s="973" t="s">
        <v>392</v>
      </c>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3" customHeight="1">
      <c r="A33" s="230">
        <v>6</v>
      </c>
      <c r="B33" s="1031" t="s">
        <v>394</v>
      </c>
      <c r="C33" s="1032"/>
      <c r="D33" s="1032"/>
      <c r="E33" s="1032"/>
      <c r="F33" s="1032"/>
      <c r="G33" s="1032"/>
      <c r="H33" s="1032"/>
      <c r="I33" s="1032"/>
      <c r="J33" s="1032"/>
      <c r="K33" s="1032"/>
      <c r="L33" s="1032"/>
      <c r="M33" s="1032"/>
      <c r="N33" s="1032"/>
      <c r="O33" s="1032"/>
      <c r="P33" s="1033"/>
      <c r="Q33" s="1039">
        <v>3978</v>
      </c>
      <c r="R33" s="1040"/>
      <c r="S33" s="1040"/>
      <c r="T33" s="1040"/>
      <c r="U33" s="1040"/>
      <c r="V33" s="1040">
        <v>4221</v>
      </c>
      <c r="W33" s="1040"/>
      <c r="X33" s="1040"/>
      <c r="Y33" s="1040"/>
      <c r="Z33" s="1040"/>
      <c r="AA33" s="1040">
        <v>-243</v>
      </c>
      <c r="AB33" s="1040"/>
      <c r="AC33" s="1040"/>
      <c r="AD33" s="1040"/>
      <c r="AE33" s="1041"/>
      <c r="AF33" s="1036">
        <v>28</v>
      </c>
      <c r="AG33" s="1037"/>
      <c r="AH33" s="1037"/>
      <c r="AI33" s="1037"/>
      <c r="AJ33" s="1038"/>
      <c r="AK33" s="981">
        <v>954</v>
      </c>
      <c r="AL33" s="972"/>
      <c r="AM33" s="972"/>
      <c r="AN33" s="972"/>
      <c r="AO33" s="972"/>
      <c r="AP33" s="972">
        <v>4573</v>
      </c>
      <c r="AQ33" s="972"/>
      <c r="AR33" s="972"/>
      <c r="AS33" s="972"/>
      <c r="AT33" s="972"/>
      <c r="AU33" s="972">
        <v>2423</v>
      </c>
      <c r="AV33" s="972"/>
      <c r="AW33" s="972"/>
      <c r="AX33" s="972"/>
      <c r="AY33" s="972"/>
      <c r="AZ33" s="1042" t="s">
        <v>564</v>
      </c>
      <c r="BA33" s="1042"/>
      <c r="BB33" s="1042"/>
      <c r="BC33" s="1042"/>
      <c r="BD33" s="1042"/>
      <c r="BE33" s="973" t="s">
        <v>392</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3" customHeight="1">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3" customHeight="1">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3" customHeight="1">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3" customHeight="1">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3" customHeight="1">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3" customHeight="1">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3" customHeight="1">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3" customHeight="1">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3" customHeight="1">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3" customHeight="1">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3" customHeight="1">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3" customHeight="1">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3" customHeight="1">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3" customHeight="1">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3" customHeight="1">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3" customHeight="1">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3" customHeight="1">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3" customHeight="1">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3" customHeight="1">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3" customHeight="1">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3" customHeight="1">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3" customHeight="1">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3" customHeight="1">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3" customHeight="1">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3" customHeight="1">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3" customHeight="1">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3" customHeight="1">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3" customHeight="1" thickBot="1">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3" customHeight="1">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395</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3" customHeight="1" thickBot="1">
      <c r="A63" s="228" t="s">
        <v>376</v>
      </c>
      <c r="B63" s="938" t="s">
        <v>396</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1810</v>
      </c>
      <c r="AG63" s="960"/>
      <c r="AH63" s="960"/>
      <c r="AI63" s="960"/>
      <c r="AJ63" s="1023"/>
      <c r="AK63" s="1024"/>
      <c r="AL63" s="964"/>
      <c r="AM63" s="964"/>
      <c r="AN63" s="964"/>
      <c r="AO63" s="964"/>
      <c r="AP63" s="960">
        <v>31380</v>
      </c>
      <c r="AQ63" s="960"/>
      <c r="AR63" s="960"/>
      <c r="AS63" s="960"/>
      <c r="AT63" s="960"/>
      <c r="AU63" s="960">
        <v>18427</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3"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3" customHeight="1" thickBot="1">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3" customHeight="1">
      <c r="A66" s="996" t="s">
        <v>398</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399</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3" customHeight="1" thickBot="1">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3" customHeight="1" thickTop="1">
      <c r="A68" s="224">
        <v>1</v>
      </c>
      <c r="B68" s="986" t="s">
        <v>545</v>
      </c>
      <c r="C68" s="987"/>
      <c r="D68" s="987"/>
      <c r="E68" s="987"/>
      <c r="F68" s="987"/>
      <c r="G68" s="987"/>
      <c r="H68" s="987"/>
      <c r="I68" s="987"/>
      <c r="J68" s="987"/>
      <c r="K68" s="987"/>
      <c r="L68" s="987"/>
      <c r="M68" s="987"/>
      <c r="N68" s="987"/>
      <c r="O68" s="987"/>
      <c r="P68" s="988"/>
      <c r="Q68" s="989">
        <v>286</v>
      </c>
      <c r="R68" s="983"/>
      <c r="S68" s="983"/>
      <c r="T68" s="983"/>
      <c r="U68" s="983"/>
      <c r="V68" s="983">
        <v>161</v>
      </c>
      <c r="W68" s="983"/>
      <c r="X68" s="983"/>
      <c r="Y68" s="983"/>
      <c r="Z68" s="983"/>
      <c r="AA68" s="983">
        <v>124</v>
      </c>
      <c r="AB68" s="983"/>
      <c r="AC68" s="983"/>
      <c r="AD68" s="983"/>
      <c r="AE68" s="983"/>
      <c r="AF68" s="983">
        <v>124</v>
      </c>
      <c r="AG68" s="983"/>
      <c r="AH68" s="983"/>
      <c r="AI68" s="983"/>
      <c r="AJ68" s="983"/>
      <c r="AK68" s="983" t="s">
        <v>564</v>
      </c>
      <c r="AL68" s="983"/>
      <c r="AM68" s="983"/>
      <c r="AN68" s="983"/>
      <c r="AO68" s="983"/>
      <c r="AP68" s="983" t="s">
        <v>564</v>
      </c>
      <c r="AQ68" s="983"/>
      <c r="AR68" s="983"/>
      <c r="AS68" s="983"/>
      <c r="AT68" s="983"/>
      <c r="AU68" s="983" t="s">
        <v>564</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3" customHeight="1">
      <c r="A69" s="226">
        <v>2</v>
      </c>
      <c r="B69" s="975" t="s">
        <v>546</v>
      </c>
      <c r="C69" s="976"/>
      <c r="D69" s="976"/>
      <c r="E69" s="976"/>
      <c r="F69" s="976"/>
      <c r="G69" s="976"/>
      <c r="H69" s="976"/>
      <c r="I69" s="976"/>
      <c r="J69" s="976"/>
      <c r="K69" s="976"/>
      <c r="L69" s="976"/>
      <c r="M69" s="976"/>
      <c r="N69" s="976"/>
      <c r="O69" s="976"/>
      <c r="P69" s="977"/>
      <c r="Q69" s="978">
        <v>5505</v>
      </c>
      <c r="R69" s="972"/>
      <c r="S69" s="972"/>
      <c r="T69" s="972"/>
      <c r="U69" s="972"/>
      <c r="V69" s="972">
        <v>4899</v>
      </c>
      <c r="W69" s="972"/>
      <c r="X69" s="972"/>
      <c r="Y69" s="972"/>
      <c r="Z69" s="972"/>
      <c r="AA69" s="972">
        <v>606</v>
      </c>
      <c r="AB69" s="972"/>
      <c r="AC69" s="972"/>
      <c r="AD69" s="972"/>
      <c r="AE69" s="972"/>
      <c r="AF69" s="972">
        <v>606</v>
      </c>
      <c r="AG69" s="972"/>
      <c r="AH69" s="972"/>
      <c r="AI69" s="972"/>
      <c r="AJ69" s="972"/>
      <c r="AK69" s="972" t="s">
        <v>564</v>
      </c>
      <c r="AL69" s="972"/>
      <c r="AM69" s="972"/>
      <c r="AN69" s="972"/>
      <c r="AO69" s="972"/>
      <c r="AP69" s="972" t="s">
        <v>564</v>
      </c>
      <c r="AQ69" s="972"/>
      <c r="AR69" s="972"/>
      <c r="AS69" s="972"/>
      <c r="AT69" s="972"/>
      <c r="AU69" s="972" t="s">
        <v>564</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3" customHeight="1">
      <c r="A70" s="226">
        <v>3</v>
      </c>
      <c r="B70" s="975" t="s">
        <v>547</v>
      </c>
      <c r="C70" s="976"/>
      <c r="D70" s="976"/>
      <c r="E70" s="976"/>
      <c r="F70" s="976"/>
      <c r="G70" s="976"/>
      <c r="H70" s="976"/>
      <c r="I70" s="976"/>
      <c r="J70" s="976"/>
      <c r="K70" s="976"/>
      <c r="L70" s="976"/>
      <c r="M70" s="976"/>
      <c r="N70" s="976"/>
      <c r="O70" s="976"/>
      <c r="P70" s="977"/>
      <c r="Q70" s="978">
        <v>5</v>
      </c>
      <c r="R70" s="972"/>
      <c r="S70" s="972"/>
      <c r="T70" s="972"/>
      <c r="U70" s="972"/>
      <c r="V70" s="972">
        <v>4</v>
      </c>
      <c r="W70" s="972"/>
      <c r="X70" s="972"/>
      <c r="Y70" s="972"/>
      <c r="Z70" s="972"/>
      <c r="AA70" s="972">
        <v>2</v>
      </c>
      <c r="AB70" s="972"/>
      <c r="AC70" s="972"/>
      <c r="AD70" s="972"/>
      <c r="AE70" s="972"/>
      <c r="AF70" s="972">
        <v>2</v>
      </c>
      <c r="AG70" s="972"/>
      <c r="AH70" s="972"/>
      <c r="AI70" s="972"/>
      <c r="AJ70" s="972"/>
      <c r="AK70" s="972" t="s">
        <v>564</v>
      </c>
      <c r="AL70" s="972"/>
      <c r="AM70" s="972"/>
      <c r="AN70" s="972"/>
      <c r="AO70" s="972"/>
      <c r="AP70" s="972" t="s">
        <v>564</v>
      </c>
      <c r="AQ70" s="972"/>
      <c r="AR70" s="972"/>
      <c r="AS70" s="972"/>
      <c r="AT70" s="972"/>
      <c r="AU70" s="972" t="s">
        <v>564</v>
      </c>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3" customHeight="1">
      <c r="A71" s="226">
        <v>4</v>
      </c>
      <c r="B71" s="975" t="s">
        <v>548</v>
      </c>
      <c r="C71" s="976"/>
      <c r="D71" s="976"/>
      <c r="E71" s="976"/>
      <c r="F71" s="976"/>
      <c r="G71" s="976"/>
      <c r="H71" s="976"/>
      <c r="I71" s="976"/>
      <c r="J71" s="976"/>
      <c r="K71" s="976"/>
      <c r="L71" s="976"/>
      <c r="M71" s="976"/>
      <c r="N71" s="976"/>
      <c r="O71" s="976"/>
      <c r="P71" s="977"/>
      <c r="Q71" s="978">
        <v>166</v>
      </c>
      <c r="R71" s="972"/>
      <c r="S71" s="972"/>
      <c r="T71" s="972"/>
      <c r="U71" s="972"/>
      <c r="V71" s="972">
        <v>162</v>
      </c>
      <c r="W71" s="972"/>
      <c r="X71" s="972"/>
      <c r="Y71" s="972"/>
      <c r="Z71" s="972"/>
      <c r="AA71" s="972">
        <v>4</v>
      </c>
      <c r="AB71" s="972"/>
      <c r="AC71" s="972"/>
      <c r="AD71" s="972"/>
      <c r="AE71" s="972"/>
      <c r="AF71" s="972">
        <v>4</v>
      </c>
      <c r="AG71" s="972"/>
      <c r="AH71" s="972"/>
      <c r="AI71" s="972"/>
      <c r="AJ71" s="972"/>
      <c r="AK71" s="972" t="s">
        <v>564</v>
      </c>
      <c r="AL71" s="972"/>
      <c r="AM71" s="972"/>
      <c r="AN71" s="972"/>
      <c r="AO71" s="972"/>
      <c r="AP71" s="972" t="s">
        <v>564</v>
      </c>
      <c r="AQ71" s="972"/>
      <c r="AR71" s="972"/>
      <c r="AS71" s="972"/>
      <c r="AT71" s="972"/>
      <c r="AU71" s="972" t="s">
        <v>564</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3" customHeight="1">
      <c r="A72" s="226">
        <v>5</v>
      </c>
      <c r="B72" s="975" t="s">
        <v>549</v>
      </c>
      <c r="C72" s="976"/>
      <c r="D72" s="976"/>
      <c r="E72" s="976"/>
      <c r="F72" s="976"/>
      <c r="G72" s="976"/>
      <c r="H72" s="976"/>
      <c r="I72" s="976"/>
      <c r="J72" s="976"/>
      <c r="K72" s="976"/>
      <c r="L72" s="976"/>
      <c r="M72" s="976"/>
      <c r="N72" s="976"/>
      <c r="O72" s="976"/>
      <c r="P72" s="977"/>
      <c r="Q72" s="978">
        <v>178905</v>
      </c>
      <c r="R72" s="972"/>
      <c r="S72" s="972"/>
      <c r="T72" s="972"/>
      <c r="U72" s="972"/>
      <c r="V72" s="972">
        <v>178905</v>
      </c>
      <c r="W72" s="972"/>
      <c r="X72" s="972"/>
      <c r="Y72" s="972"/>
      <c r="Z72" s="972"/>
      <c r="AA72" s="972">
        <v>0</v>
      </c>
      <c r="AB72" s="972"/>
      <c r="AC72" s="972"/>
      <c r="AD72" s="972"/>
      <c r="AE72" s="972"/>
      <c r="AF72" s="972">
        <v>0</v>
      </c>
      <c r="AG72" s="972"/>
      <c r="AH72" s="972"/>
      <c r="AI72" s="972"/>
      <c r="AJ72" s="972"/>
      <c r="AK72" s="972">
        <v>628</v>
      </c>
      <c r="AL72" s="972"/>
      <c r="AM72" s="972"/>
      <c r="AN72" s="972"/>
      <c r="AO72" s="972"/>
      <c r="AP72" s="972" t="s">
        <v>564</v>
      </c>
      <c r="AQ72" s="972"/>
      <c r="AR72" s="972"/>
      <c r="AS72" s="972"/>
      <c r="AT72" s="972"/>
      <c r="AU72" s="972" t="s">
        <v>564</v>
      </c>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3" customHeight="1">
      <c r="A73" s="226">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3" customHeight="1">
      <c r="A74" s="226">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3" customHeight="1">
      <c r="A75" s="226">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3" customHeight="1">
      <c r="A76" s="226">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3" customHeight="1">
      <c r="A77" s="226">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3" customHeight="1">
      <c r="A78" s="226">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3" customHeight="1">
      <c r="A79" s="22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3" customHeight="1">
      <c r="A80" s="22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3" customHeight="1">
      <c r="A81" s="22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3" customHeight="1">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3" customHeight="1">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3" customHeight="1">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3" customHeight="1">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3" customHeight="1">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3" customHeight="1">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3" customHeight="1" thickBot="1">
      <c r="A88" s="228" t="s">
        <v>376</v>
      </c>
      <c r="B88" s="938" t="s">
        <v>400</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736</v>
      </c>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3"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3"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3"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3"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3"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3"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3"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3"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3"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3"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3"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3"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3"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3"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8" t="s">
        <v>401</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371</v>
      </c>
      <c r="CS102" s="954"/>
      <c r="CT102" s="954"/>
      <c r="CU102" s="954"/>
      <c r="CV102" s="955"/>
      <c r="CW102" s="953">
        <v>295</v>
      </c>
      <c r="CX102" s="954"/>
      <c r="CY102" s="954"/>
      <c r="CZ102" s="954"/>
      <c r="DA102" s="955"/>
      <c r="DB102" s="953">
        <v>53</v>
      </c>
      <c r="DC102" s="954"/>
      <c r="DD102" s="954"/>
      <c r="DE102" s="954"/>
      <c r="DF102" s="955"/>
      <c r="DG102" s="953">
        <v>1577</v>
      </c>
      <c r="DH102" s="954"/>
      <c r="DI102" s="954"/>
      <c r="DJ102" s="954"/>
      <c r="DK102" s="955"/>
      <c r="DL102" s="953">
        <v>13</v>
      </c>
      <c r="DM102" s="954"/>
      <c r="DN102" s="954"/>
      <c r="DO102" s="954"/>
      <c r="DP102" s="955"/>
      <c r="DQ102" s="953">
        <v>1</v>
      </c>
      <c r="DR102" s="954"/>
      <c r="DS102" s="954"/>
      <c r="DT102" s="954"/>
      <c r="DU102" s="955"/>
      <c r="DV102" s="938"/>
      <c r="DW102" s="939"/>
      <c r="DX102" s="939"/>
      <c r="DY102" s="939"/>
      <c r="DZ102" s="940"/>
      <c r="EA102" s="218"/>
    </row>
    <row r="103" spans="1:131" ht="26.3"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3"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3"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3"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 customHeight="1" thickBot="1">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 customHeight="1">
      <c r="A108" s="943" t="s">
        <v>406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3" customHeight="1">
      <c r="A109" s="89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409</v>
      </c>
      <c r="AB109" s="897"/>
      <c r="AC109" s="897"/>
      <c r="AD109" s="897"/>
      <c r="AE109" s="898"/>
      <c r="AF109" s="899" t="s">
        <v>410</v>
      </c>
      <c r="AG109" s="897"/>
      <c r="AH109" s="897"/>
      <c r="AI109" s="897"/>
      <c r="AJ109" s="898"/>
      <c r="AK109" s="899" t="s">
        <v>294</v>
      </c>
      <c r="AL109" s="897"/>
      <c r="AM109" s="897"/>
      <c r="AN109" s="897"/>
      <c r="AO109" s="898"/>
      <c r="AP109" s="899" t="s">
        <v>411</v>
      </c>
      <c r="AQ109" s="897"/>
      <c r="AR109" s="897"/>
      <c r="AS109" s="897"/>
      <c r="AT109" s="930"/>
      <c r="AU109" s="89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409</v>
      </c>
      <c r="BR109" s="897"/>
      <c r="BS109" s="897"/>
      <c r="BT109" s="897"/>
      <c r="BU109" s="898"/>
      <c r="BV109" s="899" t="s">
        <v>410</v>
      </c>
      <c r="BW109" s="897"/>
      <c r="BX109" s="897"/>
      <c r="BY109" s="897"/>
      <c r="BZ109" s="898"/>
      <c r="CA109" s="899" t="s">
        <v>294</v>
      </c>
      <c r="CB109" s="897"/>
      <c r="CC109" s="897"/>
      <c r="CD109" s="897"/>
      <c r="CE109" s="898"/>
      <c r="CF109" s="937" t="s">
        <v>411</v>
      </c>
      <c r="CG109" s="937"/>
      <c r="CH109" s="937"/>
      <c r="CI109" s="937"/>
      <c r="CJ109" s="937"/>
      <c r="CK109" s="899"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409</v>
      </c>
      <c r="DH109" s="897"/>
      <c r="DI109" s="897"/>
      <c r="DJ109" s="897"/>
      <c r="DK109" s="898"/>
      <c r="DL109" s="899" t="s">
        <v>410</v>
      </c>
      <c r="DM109" s="897"/>
      <c r="DN109" s="897"/>
      <c r="DO109" s="897"/>
      <c r="DP109" s="898"/>
      <c r="DQ109" s="899" t="s">
        <v>294</v>
      </c>
      <c r="DR109" s="897"/>
      <c r="DS109" s="897"/>
      <c r="DT109" s="897"/>
      <c r="DU109" s="898"/>
      <c r="DV109" s="899" t="s">
        <v>411</v>
      </c>
      <c r="DW109" s="897"/>
      <c r="DX109" s="897"/>
      <c r="DY109" s="897"/>
      <c r="DZ109" s="930"/>
    </row>
    <row r="110" spans="1:131" s="218" customFormat="1" ht="26.3" customHeight="1">
      <c r="A110" s="808" t="s">
        <v>413</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5454649</v>
      </c>
      <c r="AB110" s="890"/>
      <c r="AC110" s="890"/>
      <c r="AD110" s="890"/>
      <c r="AE110" s="891"/>
      <c r="AF110" s="892">
        <v>4985806</v>
      </c>
      <c r="AG110" s="890"/>
      <c r="AH110" s="890"/>
      <c r="AI110" s="890"/>
      <c r="AJ110" s="891"/>
      <c r="AK110" s="892">
        <v>4899062</v>
      </c>
      <c r="AL110" s="890"/>
      <c r="AM110" s="890"/>
      <c r="AN110" s="890"/>
      <c r="AO110" s="891"/>
      <c r="AP110" s="893">
        <v>22.8</v>
      </c>
      <c r="AQ110" s="894"/>
      <c r="AR110" s="894"/>
      <c r="AS110" s="894"/>
      <c r="AT110" s="895"/>
      <c r="AU110" s="931" t="s">
        <v>69</v>
      </c>
      <c r="AV110" s="932"/>
      <c r="AW110" s="932"/>
      <c r="AX110" s="932"/>
      <c r="AY110" s="932"/>
      <c r="AZ110" s="861" t="s">
        <v>414</v>
      </c>
      <c r="BA110" s="809"/>
      <c r="BB110" s="809"/>
      <c r="BC110" s="809"/>
      <c r="BD110" s="809"/>
      <c r="BE110" s="809"/>
      <c r="BF110" s="809"/>
      <c r="BG110" s="809"/>
      <c r="BH110" s="809"/>
      <c r="BI110" s="809"/>
      <c r="BJ110" s="809"/>
      <c r="BK110" s="809"/>
      <c r="BL110" s="809"/>
      <c r="BM110" s="809"/>
      <c r="BN110" s="809"/>
      <c r="BO110" s="809"/>
      <c r="BP110" s="810"/>
      <c r="BQ110" s="862">
        <v>58137260</v>
      </c>
      <c r="BR110" s="843"/>
      <c r="BS110" s="843"/>
      <c r="BT110" s="843"/>
      <c r="BU110" s="843"/>
      <c r="BV110" s="843">
        <v>54357620</v>
      </c>
      <c r="BW110" s="843"/>
      <c r="BX110" s="843"/>
      <c r="BY110" s="843"/>
      <c r="BZ110" s="843"/>
      <c r="CA110" s="843">
        <v>51615144</v>
      </c>
      <c r="CB110" s="843"/>
      <c r="CC110" s="843"/>
      <c r="CD110" s="843"/>
      <c r="CE110" s="843"/>
      <c r="CF110" s="867">
        <v>240.6</v>
      </c>
      <c r="CG110" s="868"/>
      <c r="CH110" s="868"/>
      <c r="CI110" s="868"/>
      <c r="CJ110" s="868"/>
      <c r="CK110" s="927" t="s">
        <v>415</v>
      </c>
      <c r="CL110" s="820"/>
      <c r="CM110" s="861" t="s">
        <v>416</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3" customHeight="1">
      <c r="A111" s="775" t="s">
        <v>417</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418</v>
      </c>
      <c r="BA111" s="753"/>
      <c r="BB111" s="753"/>
      <c r="BC111" s="753"/>
      <c r="BD111" s="753"/>
      <c r="BE111" s="753"/>
      <c r="BF111" s="753"/>
      <c r="BG111" s="753"/>
      <c r="BH111" s="753"/>
      <c r="BI111" s="753"/>
      <c r="BJ111" s="753"/>
      <c r="BK111" s="753"/>
      <c r="BL111" s="753"/>
      <c r="BM111" s="753"/>
      <c r="BN111" s="753"/>
      <c r="BO111" s="753"/>
      <c r="BP111" s="754"/>
      <c r="BQ111" s="817">
        <v>146265</v>
      </c>
      <c r="BR111" s="818"/>
      <c r="BS111" s="818"/>
      <c r="BT111" s="818"/>
      <c r="BU111" s="818"/>
      <c r="BV111" s="818">
        <v>93825</v>
      </c>
      <c r="BW111" s="818"/>
      <c r="BX111" s="818"/>
      <c r="BY111" s="818"/>
      <c r="BZ111" s="818"/>
      <c r="CA111" s="818">
        <v>41385</v>
      </c>
      <c r="CB111" s="818"/>
      <c r="CC111" s="818"/>
      <c r="CD111" s="818"/>
      <c r="CE111" s="818"/>
      <c r="CF111" s="876">
        <v>0.2</v>
      </c>
      <c r="CG111" s="877"/>
      <c r="CH111" s="877"/>
      <c r="CI111" s="877"/>
      <c r="CJ111" s="877"/>
      <c r="CK111" s="928"/>
      <c r="CL111" s="822"/>
      <c r="CM111" s="816" t="s">
        <v>419</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3" customHeight="1">
      <c r="A112" s="913" t="s">
        <v>420</v>
      </c>
      <c r="B112" s="914"/>
      <c r="C112" s="753" t="s">
        <v>421</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422</v>
      </c>
      <c r="BA112" s="753"/>
      <c r="BB112" s="753"/>
      <c r="BC112" s="753"/>
      <c r="BD112" s="753"/>
      <c r="BE112" s="753"/>
      <c r="BF112" s="753"/>
      <c r="BG112" s="753"/>
      <c r="BH112" s="753"/>
      <c r="BI112" s="753"/>
      <c r="BJ112" s="753"/>
      <c r="BK112" s="753"/>
      <c r="BL112" s="753"/>
      <c r="BM112" s="753"/>
      <c r="BN112" s="753"/>
      <c r="BO112" s="753"/>
      <c r="BP112" s="754"/>
      <c r="BQ112" s="817">
        <v>16869252</v>
      </c>
      <c r="BR112" s="818"/>
      <c r="BS112" s="818"/>
      <c r="BT112" s="818"/>
      <c r="BU112" s="818"/>
      <c r="BV112" s="818">
        <v>16023423</v>
      </c>
      <c r="BW112" s="818"/>
      <c r="BX112" s="818"/>
      <c r="BY112" s="818"/>
      <c r="BZ112" s="818"/>
      <c r="CA112" s="818">
        <v>14721825</v>
      </c>
      <c r="CB112" s="818"/>
      <c r="CC112" s="818"/>
      <c r="CD112" s="818"/>
      <c r="CE112" s="818"/>
      <c r="CF112" s="876">
        <v>68.599999999999994</v>
      </c>
      <c r="CG112" s="877"/>
      <c r="CH112" s="877"/>
      <c r="CI112" s="877"/>
      <c r="CJ112" s="877"/>
      <c r="CK112" s="928"/>
      <c r="CL112" s="822"/>
      <c r="CM112" s="816" t="s">
        <v>423</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3" customHeight="1">
      <c r="A113" s="915"/>
      <c r="B113" s="916"/>
      <c r="C113" s="753" t="s">
        <v>424</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1957266</v>
      </c>
      <c r="AB113" s="920"/>
      <c r="AC113" s="920"/>
      <c r="AD113" s="920"/>
      <c r="AE113" s="921"/>
      <c r="AF113" s="922">
        <v>1950195</v>
      </c>
      <c r="AG113" s="920"/>
      <c r="AH113" s="920"/>
      <c r="AI113" s="920"/>
      <c r="AJ113" s="921"/>
      <c r="AK113" s="922">
        <v>1800831</v>
      </c>
      <c r="AL113" s="920"/>
      <c r="AM113" s="920"/>
      <c r="AN113" s="920"/>
      <c r="AO113" s="921"/>
      <c r="AP113" s="923">
        <v>8.4</v>
      </c>
      <c r="AQ113" s="924"/>
      <c r="AR113" s="924"/>
      <c r="AS113" s="924"/>
      <c r="AT113" s="925"/>
      <c r="AU113" s="933"/>
      <c r="AV113" s="934"/>
      <c r="AW113" s="934"/>
      <c r="AX113" s="934"/>
      <c r="AY113" s="934"/>
      <c r="AZ113" s="816" t="s">
        <v>425</v>
      </c>
      <c r="BA113" s="753"/>
      <c r="BB113" s="753"/>
      <c r="BC113" s="753"/>
      <c r="BD113" s="753"/>
      <c r="BE113" s="753"/>
      <c r="BF113" s="753"/>
      <c r="BG113" s="753"/>
      <c r="BH113" s="753"/>
      <c r="BI113" s="753"/>
      <c r="BJ113" s="753"/>
      <c r="BK113" s="753"/>
      <c r="BL113" s="753"/>
      <c r="BM113" s="753"/>
      <c r="BN113" s="753"/>
      <c r="BO113" s="753"/>
      <c r="BP113" s="754"/>
      <c r="BQ113" s="817" t="s">
        <v>122</v>
      </c>
      <c r="BR113" s="818"/>
      <c r="BS113" s="818"/>
      <c r="BT113" s="818"/>
      <c r="BU113" s="818"/>
      <c r="BV113" s="818" t="s">
        <v>122</v>
      </c>
      <c r="BW113" s="818"/>
      <c r="BX113" s="818"/>
      <c r="BY113" s="818"/>
      <c r="BZ113" s="818"/>
      <c r="CA113" s="818" t="s">
        <v>122</v>
      </c>
      <c r="CB113" s="818"/>
      <c r="CC113" s="818"/>
      <c r="CD113" s="818"/>
      <c r="CE113" s="818"/>
      <c r="CF113" s="876" t="s">
        <v>122</v>
      </c>
      <c r="CG113" s="877"/>
      <c r="CH113" s="877"/>
      <c r="CI113" s="877"/>
      <c r="CJ113" s="877"/>
      <c r="CK113" s="928"/>
      <c r="CL113" s="822"/>
      <c r="CM113" s="816" t="s">
        <v>426</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3" customHeight="1">
      <c r="A114" s="915"/>
      <c r="B114" s="916"/>
      <c r="C114" s="753" t="s">
        <v>427</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t="s">
        <v>122</v>
      </c>
      <c r="AB114" s="781"/>
      <c r="AC114" s="781"/>
      <c r="AD114" s="781"/>
      <c r="AE114" s="782"/>
      <c r="AF114" s="783" t="s">
        <v>122</v>
      </c>
      <c r="AG114" s="781"/>
      <c r="AH114" s="781"/>
      <c r="AI114" s="781"/>
      <c r="AJ114" s="782"/>
      <c r="AK114" s="783" t="s">
        <v>122</v>
      </c>
      <c r="AL114" s="781"/>
      <c r="AM114" s="781"/>
      <c r="AN114" s="781"/>
      <c r="AO114" s="782"/>
      <c r="AP114" s="825" t="s">
        <v>122</v>
      </c>
      <c r="AQ114" s="826"/>
      <c r="AR114" s="826"/>
      <c r="AS114" s="826"/>
      <c r="AT114" s="827"/>
      <c r="AU114" s="933"/>
      <c r="AV114" s="934"/>
      <c r="AW114" s="934"/>
      <c r="AX114" s="934"/>
      <c r="AY114" s="934"/>
      <c r="AZ114" s="816" t="s">
        <v>428</v>
      </c>
      <c r="BA114" s="753"/>
      <c r="BB114" s="753"/>
      <c r="BC114" s="753"/>
      <c r="BD114" s="753"/>
      <c r="BE114" s="753"/>
      <c r="BF114" s="753"/>
      <c r="BG114" s="753"/>
      <c r="BH114" s="753"/>
      <c r="BI114" s="753"/>
      <c r="BJ114" s="753"/>
      <c r="BK114" s="753"/>
      <c r="BL114" s="753"/>
      <c r="BM114" s="753"/>
      <c r="BN114" s="753"/>
      <c r="BO114" s="753"/>
      <c r="BP114" s="754"/>
      <c r="BQ114" s="817">
        <v>4011076</v>
      </c>
      <c r="BR114" s="818"/>
      <c r="BS114" s="818"/>
      <c r="BT114" s="818"/>
      <c r="BU114" s="818"/>
      <c r="BV114" s="818">
        <v>4007743</v>
      </c>
      <c r="BW114" s="818"/>
      <c r="BX114" s="818"/>
      <c r="BY114" s="818"/>
      <c r="BZ114" s="818"/>
      <c r="CA114" s="818">
        <v>4085664</v>
      </c>
      <c r="CB114" s="818"/>
      <c r="CC114" s="818"/>
      <c r="CD114" s="818"/>
      <c r="CE114" s="818"/>
      <c r="CF114" s="876">
        <v>19</v>
      </c>
      <c r="CG114" s="877"/>
      <c r="CH114" s="877"/>
      <c r="CI114" s="877"/>
      <c r="CJ114" s="877"/>
      <c r="CK114" s="928"/>
      <c r="CL114" s="822"/>
      <c r="CM114" s="816" t="s">
        <v>429</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3" customHeight="1">
      <c r="A115" s="915"/>
      <c r="B115" s="916"/>
      <c r="C115" s="753" t="s">
        <v>430</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52783</v>
      </c>
      <c r="AB115" s="920"/>
      <c r="AC115" s="920"/>
      <c r="AD115" s="920"/>
      <c r="AE115" s="921"/>
      <c r="AF115" s="922">
        <v>52698</v>
      </c>
      <c r="AG115" s="920"/>
      <c r="AH115" s="920"/>
      <c r="AI115" s="920"/>
      <c r="AJ115" s="921"/>
      <c r="AK115" s="922">
        <v>52611</v>
      </c>
      <c r="AL115" s="920"/>
      <c r="AM115" s="920"/>
      <c r="AN115" s="920"/>
      <c r="AO115" s="921"/>
      <c r="AP115" s="923">
        <v>0.2</v>
      </c>
      <c r="AQ115" s="924"/>
      <c r="AR115" s="924"/>
      <c r="AS115" s="924"/>
      <c r="AT115" s="925"/>
      <c r="AU115" s="933"/>
      <c r="AV115" s="934"/>
      <c r="AW115" s="934"/>
      <c r="AX115" s="934"/>
      <c r="AY115" s="934"/>
      <c r="AZ115" s="816" t="s">
        <v>431</v>
      </c>
      <c r="BA115" s="753"/>
      <c r="BB115" s="753"/>
      <c r="BC115" s="753"/>
      <c r="BD115" s="753"/>
      <c r="BE115" s="753"/>
      <c r="BF115" s="753"/>
      <c r="BG115" s="753"/>
      <c r="BH115" s="753"/>
      <c r="BI115" s="753"/>
      <c r="BJ115" s="753"/>
      <c r="BK115" s="753"/>
      <c r="BL115" s="753"/>
      <c r="BM115" s="753"/>
      <c r="BN115" s="753"/>
      <c r="BO115" s="753"/>
      <c r="BP115" s="754"/>
      <c r="BQ115" s="817">
        <v>262</v>
      </c>
      <c r="BR115" s="818"/>
      <c r="BS115" s="818"/>
      <c r="BT115" s="818"/>
      <c r="BU115" s="818"/>
      <c r="BV115" s="818">
        <v>1269</v>
      </c>
      <c r="BW115" s="818"/>
      <c r="BX115" s="818"/>
      <c r="BY115" s="818"/>
      <c r="BZ115" s="818"/>
      <c r="CA115" s="818">
        <v>1269</v>
      </c>
      <c r="CB115" s="818"/>
      <c r="CC115" s="818"/>
      <c r="CD115" s="818"/>
      <c r="CE115" s="818"/>
      <c r="CF115" s="876">
        <v>0</v>
      </c>
      <c r="CG115" s="877"/>
      <c r="CH115" s="877"/>
      <c r="CI115" s="877"/>
      <c r="CJ115" s="877"/>
      <c r="CK115" s="928"/>
      <c r="CL115" s="822"/>
      <c r="CM115" s="816" t="s">
        <v>432</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3" customHeight="1">
      <c r="A116" s="917"/>
      <c r="B116" s="918"/>
      <c r="C116" s="840" t="s">
        <v>433</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434</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435</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146265</v>
      </c>
      <c r="DH116" s="781"/>
      <c r="DI116" s="781"/>
      <c r="DJ116" s="781"/>
      <c r="DK116" s="782"/>
      <c r="DL116" s="783">
        <v>93825</v>
      </c>
      <c r="DM116" s="781"/>
      <c r="DN116" s="781"/>
      <c r="DO116" s="781"/>
      <c r="DP116" s="782"/>
      <c r="DQ116" s="783">
        <v>41385</v>
      </c>
      <c r="DR116" s="781"/>
      <c r="DS116" s="781"/>
      <c r="DT116" s="781"/>
      <c r="DU116" s="782"/>
      <c r="DV116" s="825">
        <v>0.2</v>
      </c>
      <c r="DW116" s="826"/>
      <c r="DX116" s="826"/>
      <c r="DY116" s="826"/>
      <c r="DZ116" s="827"/>
    </row>
    <row r="117" spans="1:130" s="218" customFormat="1" ht="26.3" customHeight="1">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436</v>
      </c>
      <c r="Z117" s="898"/>
      <c r="AA117" s="903">
        <v>7464698</v>
      </c>
      <c r="AB117" s="904"/>
      <c r="AC117" s="904"/>
      <c r="AD117" s="904"/>
      <c r="AE117" s="905"/>
      <c r="AF117" s="906">
        <v>6988699</v>
      </c>
      <c r="AG117" s="904"/>
      <c r="AH117" s="904"/>
      <c r="AI117" s="904"/>
      <c r="AJ117" s="905"/>
      <c r="AK117" s="906">
        <v>6752504</v>
      </c>
      <c r="AL117" s="904"/>
      <c r="AM117" s="904"/>
      <c r="AN117" s="904"/>
      <c r="AO117" s="905"/>
      <c r="AP117" s="907"/>
      <c r="AQ117" s="908"/>
      <c r="AR117" s="908"/>
      <c r="AS117" s="908"/>
      <c r="AT117" s="909"/>
      <c r="AU117" s="933"/>
      <c r="AV117" s="934"/>
      <c r="AW117" s="934"/>
      <c r="AX117" s="934"/>
      <c r="AY117" s="934"/>
      <c r="AZ117" s="864" t="s">
        <v>437</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438</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3" customHeight="1">
      <c r="A118" s="89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409</v>
      </c>
      <c r="AB118" s="897"/>
      <c r="AC118" s="897"/>
      <c r="AD118" s="897"/>
      <c r="AE118" s="898"/>
      <c r="AF118" s="899" t="s">
        <v>410</v>
      </c>
      <c r="AG118" s="897"/>
      <c r="AH118" s="897"/>
      <c r="AI118" s="897"/>
      <c r="AJ118" s="898"/>
      <c r="AK118" s="899" t="s">
        <v>294</v>
      </c>
      <c r="AL118" s="897"/>
      <c r="AM118" s="897"/>
      <c r="AN118" s="897"/>
      <c r="AO118" s="898"/>
      <c r="AP118" s="900" t="s">
        <v>411</v>
      </c>
      <c r="AQ118" s="901"/>
      <c r="AR118" s="901"/>
      <c r="AS118" s="901"/>
      <c r="AT118" s="902"/>
      <c r="AU118" s="933"/>
      <c r="AV118" s="934"/>
      <c r="AW118" s="934"/>
      <c r="AX118" s="934"/>
      <c r="AY118" s="934"/>
      <c r="AZ118" s="839" t="s">
        <v>439</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440</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3" customHeight="1">
      <c r="A119" s="819" t="s">
        <v>415</v>
      </c>
      <c r="B119" s="820"/>
      <c r="C119" s="861" t="s">
        <v>416</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9" t="s">
        <v>177</v>
      </c>
      <c r="BA119" s="239"/>
      <c r="BB119" s="239"/>
      <c r="BC119" s="239"/>
      <c r="BD119" s="239"/>
      <c r="BE119" s="239"/>
      <c r="BF119" s="239"/>
      <c r="BG119" s="239"/>
      <c r="BH119" s="239"/>
      <c r="BI119" s="239"/>
      <c r="BJ119" s="239"/>
      <c r="BK119" s="239"/>
      <c r="BL119" s="239"/>
      <c r="BM119" s="239"/>
      <c r="BN119" s="239"/>
      <c r="BO119" s="878" t="s">
        <v>441</v>
      </c>
      <c r="BP119" s="879"/>
      <c r="BQ119" s="880">
        <v>79164115</v>
      </c>
      <c r="BR119" s="846"/>
      <c r="BS119" s="846"/>
      <c r="BT119" s="846"/>
      <c r="BU119" s="846"/>
      <c r="BV119" s="846">
        <v>74483880</v>
      </c>
      <c r="BW119" s="846"/>
      <c r="BX119" s="846"/>
      <c r="BY119" s="846"/>
      <c r="BZ119" s="846"/>
      <c r="CA119" s="846">
        <v>70465287</v>
      </c>
      <c r="CB119" s="846"/>
      <c r="CC119" s="846"/>
      <c r="CD119" s="846"/>
      <c r="CE119" s="846"/>
      <c r="CF119" s="749"/>
      <c r="CG119" s="750"/>
      <c r="CH119" s="750"/>
      <c r="CI119" s="750"/>
      <c r="CJ119" s="835"/>
      <c r="CK119" s="929"/>
      <c r="CL119" s="824"/>
      <c r="CM119" s="839" t="s">
        <v>442</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8" customFormat="1" ht="26.3" customHeight="1">
      <c r="A120" s="821"/>
      <c r="B120" s="822"/>
      <c r="C120" s="816" t="s">
        <v>419</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443</v>
      </c>
      <c r="AV120" s="882"/>
      <c r="AW120" s="882"/>
      <c r="AX120" s="882"/>
      <c r="AY120" s="883"/>
      <c r="AZ120" s="861" t="s">
        <v>444</v>
      </c>
      <c r="BA120" s="809"/>
      <c r="BB120" s="809"/>
      <c r="BC120" s="809"/>
      <c r="BD120" s="809"/>
      <c r="BE120" s="809"/>
      <c r="BF120" s="809"/>
      <c r="BG120" s="809"/>
      <c r="BH120" s="809"/>
      <c r="BI120" s="809"/>
      <c r="BJ120" s="809"/>
      <c r="BK120" s="809"/>
      <c r="BL120" s="809"/>
      <c r="BM120" s="809"/>
      <c r="BN120" s="809"/>
      <c r="BO120" s="809"/>
      <c r="BP120" s="810"/>
      <c r="BQ120" s="862">
        <v>9946772</v>
      </c>
      <c r="BR120" s="843"/>
      <c r="BS120" s="843"/>
      <c r="BT120" s="843"/>
      <c r="BU120" s="843"/>
      <c r="BV120" s="843">
        <v>10091155</v>
      </c>
      <c r="BW120" s="843"/>
      <c r="BX120" s="843"/>
      <c r="BY120" s="843"/>
      <c r="BZ120" s="843"/>
      <c r="CA120" s="843">
        <v>10234634</v>
      </c>
      <c r="CB120" s="843"/>
      <c r="CC120" s="843"/>
      <c r="CD120" s="843"/>
      <c r="CE120" s="843"/>
      <c r="CF120" s="867">
        <v>47.7</v>
      </c>
      <c r="CG120" s="868"/>
      <c r="CH120" s="868"/>
      <c r="CI120" s="868"/>
      <c r="CJ120" s="868"/>
      <c r="CK120" s="869" t="s">
        <v>445</v>
      </c>
      <c r="CL120" s="853"/>
      <c r="CM120" s="853"/>
      <c r="CN120" s="853"/>
      <c r="CO120" s="854"/>
      <c r="CP120" s="873" t="s">
        <v>393</v>
      </c>
      <c r="CQ120" s="874"/>
      <c r="CR120" s="874"/>
      <c r="CS120" s="874"/>
      <c r="CT120" s="874"/>
      <c r="CU120" s="874"/>
      <c r="CV120" s="874"/>
      <c r="CW120" s="874"/>
      <c r="CX120" s="874"/>
      <c r="CY120" s="874"/>
      <c r="CZ120" s="874"/>
      <c r="DA120" s="874"/>
      <c r="DB120" s="874"/>
      <c r="DC120" s="874"/>
      <c r="DD120" s="874"/>
      <c r="DE120" s="874"/>
      <c r="DF120" s="875"/>
      <c r="DG120" s="862">
        <v>13891672</v>
      </c>
      <c r="DH120" s="843"/>
      <c r="DI120" s="843"/>
      <c r="DJ120" s="843"/>
      <c r="DK120" s="843"/>
      <c r="DL120" s="843">
        <v>13135593</v>
      </c>
      <c r="DM120" s="843"/>
      <c r="DN120" s="843"/>
      <c r="DO120" s="843"/>
      <c r="DP120" s="843"/>
      <c r="DQ120" s="843">
        <v>12104299</v>
      </c>
      <c r="DR120" s="843"/>
      <c r="DS120" s="843"/>
      <c r="DT120" s="843"/>
      <c r="DU120" s="843"/>
      <c r="DV120" s="844">
        <v>56.4</v>
      </c>
      <c r="DW120" s="844"/>
      <c r="DX120" s="844"/>
      <c r="DY120" s="844"/>
      <c r="DZ120" s="845"/>
    </row>
    <row r="121" spans="1:130" s="218" customFormat="1" ht="26.3" customHeight="1">
      <c r="A121" s="821"/>
      <c r="B121" s="822"/>
      <c r="C121" s="864" t="s">
        <v>446</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447</v>
      </c>
      <c r="BA121" s="753"/>
      <c r="BB121" s="753"/>
      <c r="BC121" s="753"/>
      <c r="BD121" s="753"/>
      <c r="BE121" s="753"/>
      <c r="BF121" s="753"/>
      <c r="BG121" s="753"/>
      <c r="BH121" s="753"/>
      <c r="BI121" s="753"/>
      <c r="BJ121" s="753"/>
      <c r="BK121" s="753"/>
      <c r="BL121" s="753"/>
      <c r="BM121" s="753"/>
      <c r="BN121" s="753"/>
      <c r="BO121" s="753"/>
      <c r="BP121" s="754"/>
      <c r="BQ121" s="817">
        <v>191716</v>
      </c>
      <c r="BR121" s="818"/>
      <c r="BS121" s="818"/>
      <c r="BT121" s="818"/>
      <c r="BU121" s="818"/>
      <c r="BV121" s="818">
        <v>50786</v>
      </c>
      <c r="BW121" s="818"/>
      <c r="BX121" s="818"/>
      <c r="BY121" s="818"/>
      <c r="BZ121" s="818"/>
      <c r="CA121" s="818">
        <v>90898</v>
      </c>
      <c r="CB121" s="818"/>
      <c r="CC121" s="818"/>
      <c r="CD121" s="818"/>
      <c r="CE121" s="818"/>
      <c r="CF121" s="876">
        <v>0.4</v>
      </c>
      <c r="CG121" s="877"/>
      <c r="CH121" s="877"/>
      <c r="CI121" s="877"/>
      <c r="CJ121" s="877"/>
      <c r="CK121" s="870"/>
      <c r="CL121" s="856"/>
      <c r="CM121" s="856"/>
      <c r="CN121" s="856"/>
      <c r="CO121" s="857"/>
      <c r="CP121" s="836" t="s">
        <v>394</v>
      </c>
      <c r="CQ121" s="837"/>
      <c r="CR121" s="837"/>
      <c r="CS121" s="837"/>
      <c r="CT121" s="837"/>
      <c r="CU121" s="837"/>
      <c r="CV121" s="837"/>
      <c r="CW121" s="837"/>
      <c r="CX121" s="837"/>
      <c r="CY121" s="837"/>
      <c r="CZ121" s="837"/>
      <c r="DA121" s="837"/>
      <c r="DB121" s="837"/>
      <c r="DC121" s="837"/>
      <c r="DD121" s="837"/>
      <c r="DE121" s="837"/>
      <c r="DF121" s="838"/>
      <c r="DG121" s="817">
        <v>2962000</v>
      </c>
      <c r="DH121" s="818"/>
      <c r="DI121" s="818"/>
      <c r="DJ121" s="818"/>
      <c r="DK121" s="818"/>
      <c r="DL121" s="818">
        <v>2872303</v>
      </c>
      <c r="DM121" s="818"/>
      <c r="DN121" s="818"/>
      <c r="DO121" s="818"/>
      <c r="DP121" s="818"/>
      <c r="DQ121" s="818">
        <v>2601976</v>
      </c>
      <c r="DR121" s="818"/>
      <c r="DS121" s="818"/>
      <c r="DT121" s="818"/>
      <c r="DU121" s="818"/>
      <c r="DV121" s="795">
        <v>12.1</v>
      </c>
      <c r="DW121" s="795"/>
      <c r="DX121" s="795"/>
      <c r="DY121" s="795"/>
      <c r="DZ121" s="796"/>
    </row>
    <row r="122" spans="1:130" s="218" customFormat="1" ht="26.3" customHeight="1">
      <c r="A122" s="821"/>
      <c r="B122" s="822"/>
      <c r="C122" s="816" t="s">
        <v>429</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448</v>
      </c>
      <c r="BA122" s="840"/>
      <c r="BB122" s="840"/>
      <c r="BC122" s="840"/>
      <c r="BD122" s="840"/>
      <c r="BE122" s="840"/>
      <c r="BF122" s="840"/>
      <c r="BG122" s="840"/>
      <c r="BH122" s="840"/>
      <c r="BI122" s="840"/>
      <c r="BJ122" s="840"/>
      <c r="BK122" s="840"/>
      <c r="BL122" s="840"/>
      <c r="BM122" s="840"/>
      <c r="BN122" s="840"/>
      <c r="BO122" s="840"/>
      <c r="BP122" s="841"/>
      <c r="BQ122" s="880">
        <v>55351471</v>
      </c>
      <c r="BR122" s="846"/>
      <c r="BS122" s="846"/>
      <c r="BT122" s="846"/>
      <c r="BU122" s="846"/>
      <c r="BV122" s="846">
        <v>51496588</v>
      </c>
      <c r="BW122" s="846"/>
      <c r="BX122" s="846"/>
      <c r="BY122" s="846"/>
      <c r="BZ122" s="846"/>
      <c r="CA122" s="846">
        <v>47495536</v>
      </c>
      <c r="CB122" s="846"/>
      <c r="CC122" s="846"/>
      <c r="CD122" s="846"/>
      <c r="CE122" s="846"/>
      <c r="CF122" s="847">
        <v>221.4</v>
      </c>
      <c r="CG122" s="848"/>
      <c r="CH122" s="848"/>
      <c r="CI122" s="848"/>
      <c r="CJ122" s="848"/>
      <c r="CK122" s="870"/>
      <c r="CL122" s="856"/>
      <c r="CM122" s="856"/>
      <c r="CN122" s="856"/>
      <c r="CO122" s="857"/>
      <c r="CP122" s="836" t="s">
        <v>391</v>
      </c>
      <c r="CQ122" s="837"/>
      <c r="CR122" s="837"/>
      <c r="CS122" s="837"/>
      <c r="CT122" s="837"/>
      <c r="CU122" s="837"/>
      <c r="CV122" s="837"/>
      <c r="CW122" s="837"/>
      <c r="CX122" s="837"/>
      <c r="CY122" s="837"/>
      <c r="CZ122" s="837"/>
      <c r="DA122" s="837"/>
      <c r="DB122" s="837"/>
      <c r="DC122" s="837"/>
      <c r="DD122" s="837"/>
      <c r="DE122" s="837"/>
      <c r="DF122" s="838"/>
      <c r="DG122" s="817">
        <v>15580</v>
      </c>
      <c r="DH122" s="818"/>
      <c r="DI122" s="818"/>
      <c r="DJ122" s="818"/>
      <c r="DK122" s="818"/>
      <c r="DL122" s="818">
        <v>15527</v>
      </c>
      <c r="DM122" s="818"/>
      <c r="DN122" s="818"/>
      <c r="DO122" s="818"/>
      <c r="DP122" s="818"/>
      <c r="DQ122" s="818">
        <v>15550</v>
      </c>
      <c r="DR122" s="818"/>
      <c r="DS122" s="818"/>
      <c r="DT122" s="818"/>
      <c r="DU122" s="818"/>
      <c r="DV122" s="795">
        <v>0.1</v>
      </c>
      <c r="DW122" s="795"/>
      <c r="DX122" s="795"/>
      <c r="DY122" s="795"/>
      <c r="DZ122" s="796"/>
    </row>
    <row r="123" spans="1:130" s="218" customFormat="1" ht="26.3" customHeight="1">
      <c r="A123" s="821"/>
      <c r="B123" s="822"/>
      <c r="C123" s="816" t="s">
        <v>435</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52783</v>
      </c>
      <c r="AB123" s="781"/>
      <c r="AC123" s="781"/>
      <c r="AD123" s="781"/>
      <c r="AE123" s="782"/>
      <c r="AF123" s="783">
        <v>52698</v>
      </c>
      <c r="AG123" s="781"/>
      <c r="AH123" s="781"/>
      <c r="AI123" s="781"/>
      <c r="AJ123" s="782"/>
      <c r="AK123" s="783">
        <v>52611</v>
      </c>
      <c r="AL123" s="781"/>
      <c r="AM123" s="781"/>
      <c r="AN123" s="781"/>
      <c r="AO123" s="782"/>
      <c r="AP123" s="825">
        <v>0.2</v>
      </c>
      <c r="AQ123" s="826"/>
      <c r="AR123" s="826"/>
      <c r="AS123" s="826"/>
      <c r="AT123" s="827"/>
      <c r="AU123" s="887"/>
      <c r="AV123" s="888"/>
      <c r="AW123" s="888"/>
      <c r="AX123" s="888"/>
      <c r="AY123" s="888"/>
      <c r="AZ123" s="239" t="s">
        <v>177</v>
      </c>
      <c r="BA123" s="239"/>
      <c r="BB123" s="239"/>
      <c r="BC123" s="239"/>
      <c r="BD123" s="239"/>
      <c r="BE123" s="239"/>
      <c r="BF123" s="239"/>
      <c r="BG123" s="239"/>
      <c r="BH123" s="239"/>
      <c r="BI123" s="239"/>
      <c r="BJ123" s="239"/>
      <c r="BK123" s="239"/>
      <c r="BL123" s="239"/>
      <c r="BM123" s="239"/>
      <c r="BN123" s="239"/>
      <c r="BO123" s="878" t="s">
        <v>449</v>
      </c>
      <c r="BP123" s="879"/>
      <c r="BQ123" s="833">
        <v>65489959</v>
      </c>
      <c r="BR123" s="834"/>
      <c r="BS123" s="834"/>
      <c r="BT123" s="834"/>
      <c r="BU123" s="834"/>
      <c r="BV123" s="834">
        <v>61638529</v>
      </c>
      <c r="BW123" s="834"/>
      <c r="BX123" s="834"/>
      <c r="BY123" s="834"/>
      <c r="BZ123" s="834"/>
      <c r="CA123" s="834">
        <v>57821068</v>
      </c>
      <c r="CB123" s="834"/>
      <c r="CC123" s="834"/>
      <c r="CD123" s="834"/>
      <c r="CE123" s="834"/>
      <c r="CF123" s="749"/>
      <c r="CG123" s="750"/>
      <c r="CH123" s="750"/>
      <c r="CI123" s="750"/>
      <c r="CJ123" s="835"/>
      <c r="CK123" s="870"/>
      <c r="CL123" s="856"/>
      <c r="CM123" s="856"/>
      <c r="CN123" s="856"/>
      <c r="CO123" s="857"/>
      <c r="CP123" s="836"/>
      <c r="CQ123" s="837"/>
      <c r="CR123" s="837"/>
      <c r="CS123" s="837"/>
      <c r="CT123" s="837"/>
      <c r="CU123" s="837"/>
      <c r="CV123" s="837"/>
      <c r="CW123" s="837"/>
      <c r="CX123" s="837"/>
      <c r="CY123" s="837"/>
      <c r="CZ123" s="837"/>
      <c r="DA123" s="837"/>
      <c r="DB123" s="837"/>
      <c r="DC123" s="837"/>
      <c r="DD123" s="837"/>
      <c r="DE123" s="837"/>
      <c r="DF123" s="838"/>
      <c r="DG123" s="780"/>
      <c r="DH123" s="781"/>
      <c r="DI123" s="781"/>
      <c r="DJ123" s="781"/>
      <c r="DK123" s="782"/>
      <c r="DL123" s="783"/>
      <c r="DM123" s="781"/>
      <c r="DN123" s="781"/>
      <c r="DO123" s="781"/>
      <c r="DP123" s="782"/>
      <c r="DQ123" s="783"/>
      <c r="DR123" s="781"/>
      <c r="DS123" s="781"/>
      <c r="DT123" s="781"/>
      <c r="DU123" s="782"/>
      <c r="DV123" s="825"/>
      <c r="DW123" s="826"/>
      <c r="DX123" s="826"/>
      <c r="DY123" s="826"/>
      <c r="DZ123" s="827"/>
    </row>
    <row r="124" spans="1:130" s="218" customFormat="1" ht="26.3" customHeight="1" thickBot="1">
      <c r="A124" s="821"/>
      <c r="B124" s="822"/>
      <c r="C124" s="816" t="s">
        <v>438</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450</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67</v>
      </c>
      <c r="BR124" s="832"/>
      <c r="BS124" s="832"/>
      <c r="BT124" s="832"/>
      <c r="BU124" s="832"/>
      <c r="BV124" s="832">
        <v>61.7</v>
      </c>
      <c r="BW124" s="832"/>
      <c r="BX124" s="832"/>
      <c r="BY124" s="832"/>
      <c r="BZ124" s="832"/>
      <c r="CA124" s="832">
        <v>58.9</v>
      </c>
      <c r="CB124" s="832"/>
      <c r="CC124" s="832"/>
      <c r="CD124" s="832"/>
      <c r="CE124" s="832"/>
      <c r="CF124" s="727"/>
      <c r="CG124" s="728"/>
      <c r="CH124" s="728"/>
      <c r="CI124" s="728"/>
      <c r="CJ124" s="863"/>
      <c r="CK124" s="871"/>
      <c r="CL124" s="871"/>
      <c r="CM124" s="871"/>
      <c r="CN124" s="871"/>
      <c r="CO124" s="872"/>
      <c r="CP124" s="836" t="s">
        <v>451</v>
      </c>
      <c r="CQ124" s="837"/>
      <c r="CR124" s="837"/>
      <c r="CS124" s="837"/>
      <c r="CT124" s="837"/>
      <c r="CU124" s="837"/>
      <c r="CV124" s="837"/>
      <c r="CW124" s="837"/>
      <c r="CX124" s="837"/>
      <c r="CY124" s="837"/>
      <c r="CZ124" s="837"/>
      <c r="DA124" s="837"/>
      <c r="DB124" s="837"/>
      <c r="DC124" s="837"/>
      <c r="DD124" s="837"/>
      <c r="DE124" s="837"/>
      <c r="DF124" s="838"/>
      <c r="DG124" s="764" t="s">
        <v>122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8" customFormat="1" ht="26.3" customHeight="1">
      <c r="A125" s="821"/>
      <c r="B125" s="822"/>
      <c r="C125" s="816" t="s">
        <v>440</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452</v>
      </c>
      <c r="CL125" s="853"/>
      <c r="CM125" s="853"/>
      <c r="CN125" s="853"/>
      <c r="CO125" s="854"/>
      <c r="CP125" s="861" t="s">
        <v>453</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3" customHeight="1" thickBot="1">
      <c r="A126" s="821"/>
      <c r="B126" s="822"/>
      <c r="C126" s="816" t="s">
        <v>442</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454</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3" customHeight="1">
      <c r="A127" s="823"/>
      <c r="B127" s="824"/>
      <c r="C127" s="839" t="s">
        <v>455</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20"/>
      <c r="AV127" s="220"/>
      <c r="AW127" s="220"/>
      <c r="AX127" s="842" t="s">
        <v>456</v>
      </c>
      <c r="AY127" s="813"/>
      <c r="AZ127" s="813"/>
      <c r="BA127" s="813"/>
      <c r="BB127" s="813"/>
      <c r="BC127" s="813"/>
      <c r="BD127" s="813"/>
      <c r="BE127" s="814"/>
      <c r="BF127" s="812" t="s">
        <v>457</v>
      </c>
      <c r="BG127" s="813"/>
      <c r="BH127" s="813"/>
      <c r="BI127" s="813"/>
      <c r="BJ127" s="813"/>
      <c r="BK127" s="813"/>
      <c r="BL127" s="814"/>
      <c r="BM127" s="812" t="s">
        <v>458</v>
      </c>
      <c r="BN127" s="813"/>
      <c r="BO127" s="813"/>
      <c r="BP127" s="813"/>
      <c r="BQ127" s="813"/>
      <c r="BR127" s="813"/>
      <c r="BS127" s="814"/>
      <c r="BT127" s="812" t="s">
        <v>459</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460</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3" customHeight="1" thickBot="1">
      <c r="A128" s="797" t="s">
        <v>461</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462</v>
      </c>
      <c r="X128" s="799"/>
      <c r="Y128" s="799"/>
      <c r="Z128" s="800"/>
      <c r="AA128" s="801">
        <v>49558</v>
      </c>
      <c r="AB128" s="802"/>
      <c r="AC128" s="802"/>
      <c r="AD128" s="802"/>
      <c r="AE128" s="803"/>
      <c r="AF128" s="804">
        <v>65581</v>
      </c>
      <c r="AG128" s="802"/>
      <c r="AH128" s="802"/>
      <c r="AI128" s="802"/>
      <c r="AJ128" s="803"/>
      <c r="AK128" s="804">
        <v>15805</v>
      </c>
      <c r="AL128" s="802"/>
      <c r="AM128" s="802"/>
      <c r="AN128" s="802"/>
      <c r="AO128" s="803"/>
      <c r="AP128" s="805"/>
      <c r="AQ128" s="806"/>
      <c r="AR128" s="806"/>
      <c r="AS128" s="806"/>
      <c r="AT128" s="807"/>
      <c r="AU128" s="220"/>
      <c r="AV128" s="220"/>
      <c r="AW128" s="220"/>
      <c r="AX128" s="808" t="s">
        <v>463</v>
      </c>
      <c r="AY128" s="809"/>
      <c r="AZ128" s="809"/>
      <c r="BA128" s="809"/>
      <c r="BB128" s="809"/>
      <c r="BC128" s="809"/>
      <c r="BD128" s="809"/>
      <c r="BE128" s="810"/>
      <c r="BF128" s="787" t="s">
        <v>122</v>
      </c>
      <c r="BG128" s="788"/>
      <c r="BH128" s="788"/>
      <c r="BI128" s="788"/>
      <c r="BJ128" s="788"/>
      <c r="BK128" s="788"/>
      <c r="BL128" s="811"/>
      <c r="BM128" s="787">
        <v>11.98</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464</v>
      </c>
      <c r="CQ128" s="731"/>
      <c r="CR128" s="731"/>
      <c r="CS128" s="731"/>
      <c r="CT128" s="731"/>
      <c r="CU128" s="731"/>
      <c r="CV128" s="731"/>
      <c r="CW128" s="731"/>
      <c r="CX128" s="731"/>
      <c r="CY128" s="731"/>
      <c r="CZ128" s="731"/>
      <c r="DA128" s="731"/>
      <c r="DB128" s="731"/>
      <c r="DC128" s="731"/>
      <c r="DD128" s="731"/>
      <c r="DE128" s="731"/>
      <c r="DF128" s="732"/>
      <c r="DG128" s="791">
        <v>262</v>
      </c>
      <c r="DH128" s="792"/>
      <c r="DI128" s="792"/>
      <c r="DJ128" s="792"/>
      <c r="DK128" s="792"/>
      <c r="DL128" s="792">
        <v>1269</v>
      </c>
      <c r="DM128" s="792"/>
      <c r="DN128" s="792"/>
      <c r="DO128" s="792"/>
      <c r="DP128" s="792"/>
      <c r="DQ128" s="792">
        <v>1269</v>
      </c>
      <c r="DR128" s="792"/>
      <c r="DS128" s="792"/>
      <c r="DT128" s="792"/>
      <c r="DU128" s="792"/>
      <c r="DV128" s="793">
        <v>0</v>
      </c>
      <c r="DW128" s="793"/>
      <c r="DX128" s="793"/>
      <c r="DY128" s="793"/>
      <c r="DZ128" s="794"/>
    </row>
    <row r="129" spans="1:131" s="218" customFormat="1" ht="26.3" customHeight="1">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465</v>
      </c>
      <c r="X129" s="778"/>
      <c r="Y129" s="778"/>
      <c r="Z129" s="779"/>
      <c r="AA129" s="780">
        <v>25703382</v>
      </c>
      <c r="AB129" s="781"/>
      <c r="AC129" s="781"/>
      <c r="AD129" s="781"/>
      <c r="AE129" s="782"/>
      <c r="AF129" s="783">
        <v>25979871</v>
      </c>
      <c r="AG129" s="781"/>
      <c r="AH129" s="781"/>
      <c r="AI129" s="781"/>
      <c r="AJ129" s="782"/>
      <c r="AK129" s="783">
        <v>26684373</v>
      </c>
      <c r="AL129" s="781"/>
      <c r="AM129" s="781"/>
      <c r="AN129" s="781"/>
      <c r="AO129" s="782"/>
      <c r="AP129" s="784"/>
      <c r="AQ129" s="785"/>
      <c r="AR129" s="785"/>
      <c r="AS129" s="785"/>
      <c r="AT129" s="786"/>
      <c r="AU129" s="221"/>
      <c r="AV129" s="221"/>
      <c r="AW129" s="221"/>
      <c r="AX129" s="752" t="s">
        <v>466</v>
      </c>
      <c r="AY129" s="753"/>
      <c r="AZ129" s="753"/>
      <c r="BA129" s="753"/>
      <c r="BB129" s="753"/>
      <c r="BC129" s="753"/>
      <c r="BD129" s="753"/>
      <c r="BE129" s="754"/>
      <c r="BF129" s="771" t="s">
        <v>122</v>
      </c>
      <c r="BG129" s="772"/>
      <c r="BH129" s="772"/>
      <c r="BI129" s="772"/>
      <c r="BJ129" s="772"/>
      <c r="BK129" s="772"/>
      <c r="BL129" s="773"/>
      <c r="BM129" s="771">
        <v>16.98</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 customHeight="1">
      <c r="A130" s="775" t="s">
        <v>467</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468</v>
      </c>
      <c r="X130" s="778"/>
      <c r="Y130" s="778"/>
      <c r="Z130" s="779"/>
      <c r="AA130" s="780">
        <v>5307436</v>
      </c>
      <c r="AB130" s="781"/>
      <c r="AC130" s="781"/>
      <c r="AD130" s="781"/>
      <c r="AE130" s="782"/>
      <c r="AF130" s="783">
        <v>5186038</v>
      </c>
      <c r="AG130" s="781"/>
      <c r="AH130" s="781"/>
      <c r="AI130" s="781"/>
      <c r="AJ130" s="782"/>
      <c r="AK130" s="783">
        <v>5235453</v>
      </c>
      <c r="AL130" s="781"/>
      <c r="AM130" s="781"/>
      <c r="AN130" s="781"/>
      <c r="AO130" s="782"/>
      <c r="AP130" s="784"/>
      <c r="AQ130" s="785"/>
      <c r="AR130" s="785"/>
      <c r="AS130" s="785"/>
      <c r="AT130" s="786"/>
      <c r="AU130" s="221"/>
      <c r="AV130" s="221"/>
      <c r="AW130" s="221"/>
      <c r="AX130" s="752" t="s">
        <v>469</v>
      </c>
      <c r="AY130" s="753"/>
      <c r="AZ130" s="753"/>
      <c r="BA130" s="753"/>
      <c r="BB130" s="753"/>
      <c r="BC130" s="753"/>
      <c r="BD130" s="753"/>
      <c r="BE130" s="754"/>
      <c r="BF130" s="755">
        <v>8.5</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 customHeight="1" thickBot="1">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470</v>
      </c>
      <c r="X131" s="762"/>
      <c r="Y131" s="762"/>
      <c r="Z131" s="763"/>
      <c r="AA131" s="764">
        <v>20395946</v>
      </c>
      <c r="AB131" s="765"/>
      <c r="AC131" s="765"/>
      <c r="AD131" s="765"/>
      <c r="AE131" s="766"/>
      <c r="AF131" s="767">
        <v>20793833</v>
      </c>
      <c r="AG131" s="765"/>
      <c r="AH131" s="765"/>
      <c r="AI131" s="765"/>
      <c r="AJ131" s="766"/>
      <c r="AK131" s="767">
        <v>21448920</v>
      </c>
      <c r="AL131" s="765"/>
      <c r="AM131" s="765"/>
      <c r="AN131" s="765"/>
      <c r="AO131" s="766"/>
      <c r="AP131" s="768"/>
      <c r="AQ131" s="769"/>
      <c r="AR131" s="769"/>
      <c r="AS131" s="769"/>
      <c r="AT131" s="770"/>
      <c r="AU131" s="221"/>
      <c r="AV131" s="221"/>
      <c r="AW131" s="221"/>
      <c r="AX131" s="730" t="s">
        <v>471</v>
      </c>
      <c r="AY131" s="731"/>
      <c r="AZ131" s="731"/>
      <c r="BA131" s="731"/>
      <c r="BB131" s="731"/>
      <c r="BC131" s="731"/>
      <c r="BD131" s="731"/>
      <c r="BE131" s="732"/>
      <c r="BF131" s="733">
        <v>58.9</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 customHeight="1">
      <c r="A132" s="739" t="s">
        <v>472</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473</v>
      </c>
      <c r="W132" s="743"/>
      <c r="X132" s="743"/>
      <c r="Y132" s="743"/>
      <c r="Z132" s="744"/>
      <c r="AA132" s="745">
        <v>10.333935970000001</v>
      </c>
      <c r="AB132" s="746"/>
      <c r="AC132" s="746"/>
      <c r="AD132" s="746"/>
      <c r="AE132" s="747"/>
      <c r="AF132" s="748">
        <v>8.3538229820000005</v>
      </c>
      <c r="AG132" s="746"/>
      <c r="AH132" s="746"/>
      <c r="AI132" s="746"/>
      <c r="AJ132" s="747"/>
      <c r="AK132" s="748">
        <v>6.9991682559999999</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 customHeight="1" thickBot="1">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474</v>
      </c>
      <c r="W133" s="722"/>
      <c r="X133" s="722"/>
      <c r="Y133" s="722"/>
      <c r="Z133" s="723"/>
      <c r="AA133" s="724">
        <v>9.1999999999999993</v>
      </c>
      <c r="AB133" s="725"/>
      <c r="AC133" s="725"/>
      <c r="AD133" s="725"/>
      <c r="AE133" s="726"/>
      <c r="AF133" s="724">
        <v>9.3000000000000007</v>
      </c>
      <c r="AG133" s="725"/>
      <c r="AH133" s="725"/>
      <c r="AI133" s="725"/>
      <c r="AJ133" s="726"/>
      <c r="AK133" s="724">
        <v>8.5</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3"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37k7jKnRi0cCKuBbJUsN255HL8YQ9iavqQxblMrOtObw0iTd9XEJxfQCR+57vwFejiWQp/8FIwM9mk2ZpEdkA==" saltValue="LSitRukjgMk3FTr9jK93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AZ52" sqref="AZ52"/>
    </sheetView>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8">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8"/>
    <row r="3" spans="1:120" ht="13.8"/>
    <row r="4" spans="1:120" ht="13.8"/>
    <row r="5" spans="1:120" ht="13.8"/>
    <row r="6" spans="1:120" ht="13.8"/>
    <row r="7" spans="1:120" ht="13.8"/>
    <row r="8" spans="1:120" ht="13.8"/>
    <row r="9" spans="1:120" ht="13.8"/>
    <row r="10" spans="1:120" ht="13.8"/>
    <row r="11" spans="1:120" ht="13.8"/>
    <row r="12" spans="1:120" ht="13.8"/>
    <row r="13" spans="1:120" ht="13.8"/>
    <row r="14" spans="1:120" ht="13.8"/>
    <row r="15" spans="1:120" ht="13.8"/>
    <row r="16" spans="1:120" ht="13.8">
      <c r="DP16" s="247"/>
    </row>
    <row r="17" spans="119:120" ht="13.8">
      <c r="DP17" s="247"/>
    </row>
    <row r="18" spans="119:120" ht="13.8"/>
    <row r="19" spans="119:120" ht="13.8"/>
    <row r="20" spans="119:120" ht="13.8">
      <c r="DO20" s="247"/>
      <c r="DP20" s="247"/>
    </row>
    <row r="21" spans="119:120" ht="13.8">
      <c r="DP21" s="247"/>
    </row>
    <row r="22" spans="119:120" ht="13.8"/>
    <row r="23" spans="119:120" ht="13.8">
      <c r="DO23" s="247"/>
      <c r="DP23" s="247"/>
    </row>
    <row r="24" spans="119:120" ht="13.8">
      <c r="DP24" s="247"/>
    </row>
    <row r="25" spans="119:120" ht="13.8">
      <c r="DP25" s="247"/>
    </row>
    <row r="26" spans="119:120" ht="13.8">
      <c r="DO26" s="247"/>
      <c r="DP26" s="247"/>
    </row>
    <row r="27" spans="119:120" ht="13.8"/>
    <row r="28" spans="119:120" ht="13.8">
      <c r="DO28" s="247"/>
      <c r="DP28" s="247"/>
    </row>
    <row r="29" spans="119:120" ht="13.8">
      <c r="DP29" s="247"/>
    </row>
    <row r="30" spans="119:120" ht="13.8"/>
    <row r="31" spans="119:120" ht="13.8">
      <c r="DO31" s="247"/>
      <c r="DP31" s="247"/>
    </row>
    <row r="32" spans="119:120" ht="13.8"/>
    <row r="33" spans="98:120" ht="13.8">
      <c r="DO33" s="247"/>
      <c r="DP33" s="247"/>
    </row>
    <row r="34" spans="98:120" ht="13.8">
      <c r="DM34" s="247"/>
    </row>
    <row r="35" spans="98:120" ht="13.8">
      <c r="CT35" s="247"/>
      <c r="CU35" s="247"/>
      <c r="CV35" s="247"/>
      <c r="CY35" s="247"/>
      <c r="CZ35" s="247"/>
      <c r="DA35" s="247"/>
      <c r="DD35" s="247"/>
      <c r="DE35" s="247"/>
      <c r="DF35" s="247"/>
      <c r="DI35" s="247"/>
      <c r="DJ35" s="247"/>
      <c r="DK35" s="247"/>
      <c r="DM35" s="247"/>
      <c r="DN35" s="247"/>
      <c r="DO35" s="247"/>
      <c r="DP35" s="247"/>
    </row>
    <row r="36" spans="98:120" ht="13.8"/>
    <row r="37" spans="98:120" ht="13.8">
      <c r="CW37" s="247"/>
      <c r="DB37" s="247"/>
      <c r="DG37" s="247"/>
      <c r="DL37" s="247"/>
      <c r="DP37" s="247"/>
    </row>
    <row r="38" spans="98:120" ht="13.8">
      <c r="CT38" s="247"/>
      <c r="CU38" s="247"/>
      <c r="CV38" s="247"/>
      <c r="CW38" s="247"/>
      <c r="CY38" s="247"/>
      <c r="CZ38" s="247"/>
      <c r="DA38" s="247"/>
      <c r="DB38" s="247"/>
      <c r="DD38" s="247"/>
      <c r="DE38" s="247"/>
      <c r="DF38" s="247"/>
      <c r="DG38" s="247"/>
      <c r="DI38" s="247"/>
      <c r="DJ38" s="247"/>
      <c r="DK38" s="247"/>
      <c r="DL38" s="247"/>
      <c r="DN38" s="247"/>
      <c r="DO38" s="247"/>
      <c r="DP38" s="247"/>
    </row>
    <row r="39" spans="98:120" ht="13.8"/>
    <row r="40" spans="98:120" ht="13.8"/>
    <row r="41" spans="98:120" ht="13.8"/>
    <row r="42" spans="98:120" ht="13.8"/>
    <row r="43" spans="98:120" ht="13.8"/>
    <row r="44" spans="98:120" ht="13.8"/>
    <row r="45" spans="98:120" ht="13.8"/>
    <row r="46" spans="98:120" ht="13.8"/>
    <row r="47" spans="98:120" ht="13.8"/>
    <row r="48" spans="98:120" ht="13.8"/>
    <row r="49" spans="22:120" ht="13.8">
      <c r="DN49" s="247"/>
      <c r="DO49" s="247"/>
      <c r="DP49" s="247"/>
    </row>
    <row r="50" spans="22:120" ht="13.8"/>
    <row r="51" spans="22:120" ht="13.8"/>
    <row r="52" spans="22:120" ht="13.8"/>
    <row r="53" spans="22:120" ht="13.8"/>
    <row r="54" spans="22:120" ht="13.8"/>
    <row r="55" spans="22:120" ht="13.8"/>
    <row r="56" spans="22:120" ht="13.8"/>
    <row r="57" spans="22:120" ht="13.8"/>
    <row r="58" spans="22:120" ht="13.8"/>
    <row r="59" spans="22:120" ht="13.8"/>
    <row r="60" spans="22:120" ht="13.8"/>
    <row r="61" spans="22:120" ht="13.8"/>
    <row r="62" spans="22:120" ht="13.8"/>
    <row r="63" spans="22:120" ht="13.8">
      <c r="W63" s="247"/>
      <c r="CS63" s="247"/>
      <c r="CX63" s="247"/>
      <c r="DC63" s="247"/>
      <c r="DH63" s="247"/>
    </row>
    <row r="64" spans="22:120" ht="13.8">
      <c r="V64" s="247"/>
    </row>
    <row r="65" spans="15:120" ht="13.8">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8">
      <c r="Q66" s="247"/>
      <c r="S66" s="247"/>
      <c r="U66" s="247"/>
      <c r="DM66" s="247"/>
    </row>
    <row r="67" spans="15:120" ht="13.8">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8"/>
    <row r="69" spans="15:120" ht="13.8"/>
    <row r="70" spans="15:120" ht="13.8"/>
    <row r="71" spans="15:120" ht="13.8"/>
    <row r="72" spans="15:120" ht="13.8">
      <c r="DP72" s="247"/>
    </row>
    <row r="73" spans="15:120" ht="13.8">
      <c r="DP73" s="247"/>
    </row>
    <row r="74" spans="15:120" ht="13.8"/>
    <row r="75" spans="15:120" ht="13.8"/>
    <row r="76" spans="15:120" ht="13.8"/>
    <row r="77" spans="15:120" ht="13.8"/>
    <row r="78" spans="15:120" ht="13.8"/>
    <row r="79" spans="15:120" ht="13.8"/>
    <row r="80" spans="15:120" ht="13.8"/>
    <row r="81" spans="97:112" ht="13.8"/>
    <row r="82" spans="97:112" ht="13.8"/>
    <row r="83" spans="97:112" ht="13.8"/>
    <row r="84" spans="97:112" ht="13.8"/>
    <row r="85" spans="97:112" ht="13.8"/>
    <row r="86" spans="97:112" ht="13.8"/>
    <row r="87" spans="97:112" ht="13.8"/>
    <row r="88" spans="97:112" ht="13.8"/>
    <row r="89" spans="97:112" ht="13.8"/>
    <row r="90" spans="97:112" ht="13.8"/>
    <row r="91" spans="97:112" ht="13.8"/>
    <row r="92" spans="97:112" ht="13.8"/>
    <row r="93" spans="97:112" ht="13.8"/>
    <row r="94" spans="97:112" ht="13.8"/>
    <row r="95" spans="97:112" ht="13.8"/>
    <row r="96" spans="97:112" ht="13.8">
      <c r="CS96" s="247"/>
      <c r="CX96" s="247"/>
      <c r="DC96" s="247"/>
      <c r="DH96" s="247"/>
    </row>
    <row r="97" spans="24:120" ht="13.8">
      <c r="CS97" s="247"/>
      <c r="CX97" s="247"/>
      <c r="DC97" s="247"/>
      <c r="DH97" s="247"/>
      <c r="DP97" s="248" t="s">
        <v>475</v>
      </c>
    </row>
    <row r="98" spans="24:120" ht="13.8" hidden="1">
      <c r="CS98" s="247"/>
      <c r="CX98" s="247"/>
      <c r="DC98" s="247"/>
      <c r="DH98" s="247"/>
    </row>
    <row r="99" spans="24:120" ht="13.8" hidden="1">
      <c r="CS99" s="247"/>
      <c r="CX99" s="247"/>
      <c r="DC99" s="247"/>
      <c r="DH99" s="247"/>
    </row>
    <row r="101" spans="24:120" ht="12.05"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6" hidden="1" customHeight="1">
      <c r="CU102" s="247"/>
      <c r="CZ102" s="247"/>
      <c r="DE102" s="247"/>
      <c r="DJ102" s="247"/>
      <c r="DM102" s="247"/>
    </row>
    <row r="103" spans="24:120" ht="13.8" hidden="1">
      <c r="CT103" s="247"/>
      <c r="CV103" s="247"/>
      <c r="CW103" s="247"/>
      <c r="CY103" s="247"/>
      <c r="DA103" s="247"/>
      <c r="DB103" s="247"/>
      <c r="DD103" s="247"/>
      <c r="DF103" s="247"/>
      <c r="DG103" s="247"/>
      <c r="DI103" s="247"/>
      <c r="DK103" s="247"/>
      <c r="DL103" s="247"/>
      <c r="DM103" s="247"/>
      <c r="DN103" s="247"/>
      <c r="DO103" s="247"/>
      <c r="DP103" s="247"/>
    </row>
    <row r="104" spans="24:120" ht="13.8" hidden="1">
      <c r="CV104" s="247"/>
      <c r="CW104" s="247"/>
      <c r="DA104" s="247"/>
      <c r="DB104" s="247"/>
      <c r="DF104" s="247"/>
      <c r="DG104" s="247"/>
      <c r="DK104" s="247"/>
      <c r="DL104" s="247"/>
      <c r="DN104" s="247"/>
      <c r="DO104" s="247"/>
      <c r="DP104" s="247"/>
    </row>
    <row r="105" spans="24:120" ht="12.7" hidden="1" customHeight="1"/>
  </sheetData>
  <sheetProtection algorithmName="SHA-512" hashValue="bOnRlH9fnNDES8rXWPXjhvnKiG8hI5lPamLVUuFLypeS1pYoORQSWh8IKA86f/kC0RzJrzL+HrE1dakbt0Xd3A==" saltValue="/6yLT0ncz+0IfqLNRdA0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8">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8"/>
    <row r="3" spans="2:116" ht="13.8"/>
    <row r="4" spans="2:116" ht="13.8">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8">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8"/>
    <row r="7" spans="2:116" ht="13.8"/>
    <row r="8" spans="2:116" ht="13.8"/>
    <row r="9" spans="2:116" ht="13.8"/>
    <row r="10" spans="2:116" ht="13.8"/>
    <row r="11" spans="2:116" ht="13.8"/>
    <row r="12" spans="2:116" ht="13.8"/>
    <row r="13" spans="2:116" ht="13.8"/>
    <row r="14" spans="2:116" ht="13.8"/>
    <row r="15" spans="2:116" ht="13.8"/>
    <row r="16" spans="2:116" ht="13.8"/>
    <row r="17" spans="9:116" ht="13.8"/>
    <row r="18" spans="9:116" ht="13.8">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8"/>
    <row r="20" spans="9:116" ht="13.8"/>
    <row r="21" spans="9:116" ht="13.8">
      <c r="DL21" s="247"/>
    </row>
    <row r="22" spans="9:116" ht="13.8">
      <c r="DI22" s="247"/>
      <c r="DJ22" s="247"/>
      <c r="DK22" s="247"/>
      <c r="DL22" s="247"/>
    </row>
    <row r="23" spans="9:116" ht="13.8">
      <c r="CY23" s="247"/>
      <c r="CZ23" s="247"/>
      <c r="DA23" s="247"/>
      <c r="DB23" s="247"/>
      <c r="DC23" s="247"/>
      <c r="DD23" s="247"/>
      <c r="DE23" s="247"/>
      <c r="DF23" s="247"/>
      <c r="DG23" s="247"/>
      <c r="DH23" s="247"/>
      <c r="DI23" s="247"/>
      <c r="DJ23" s="247"/>
      <c r="DK23" s="247"/>
      <c r="DL23" s="247"/>
    </row>
    <row r="24" spans="9:116" ht="13.8"/>
    <row r="25" spans="9:116" ht="13.8"/>
    <row r="26" spans="9:116" ht="13.8"/>
    <row r="27" spans="9:116" ht="13.8"/>
    <row r="28" spans="9:116" ht="13.8"/>
    <row r="29" spans="9:116" ht="13.8"/>
    <row r="30" spans="9:116" ht="13.8"/>
    <row r="31" spans="9:116" ht="13.8"/>
    <row r="32" spans="9:116" ht="13.8"/>
    <row r="33" spans="15:116" ht="13.8"/>
    <row r="34" spans="15:116" ht="13.8"/>
    <row r="35" spans="15:116" ht="13.8">
      <c r="CZ35" s="247"/>
      <c r="DA35" s="247"/>
      <c r="DB35" s="247"/>
      <c r="DC35" s="247"/>
      <c r="DD35" s="247"/>
      <c r="DE35" s="247"/>
      <c r="DF35" s="247"/>
      <c r="DG35" s="247"/>
      <c r="DH35" s="247"/>
      <c r="DI35" s="247"/>
      <c r="DJ35" s="247"/>
      <c r="DK35" s="247"/>
      <c r="DL35" s="247"/>
    </row>
    <row r="36" spans="15:116" ht="13.8"/>
    <row r="37" spans="15:116" ht="13.8">
      <c r="DL37" s="247"/>
    </row>
    <row r="38" spans="15:116" ht="13.8">
      <c r="DI38" s="247"/>
      <c r="DJ38" s="247"/>
      <c r="DK38" s="247"/>
      <c r="DL38" s="247"/>
    </row>
    <row r="39" spans="15:116" ht="13.8"/>
    <row r="40" spans="15:116" ht="13.8"/>
    <row r="41" spans="15:116" ht="13.8"/>
    <row r="42" spans="15:116" ht="13.8"/>
    <row r="43" spans="15:116" ht="13.8">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8">
      <c r="DL44" s="247"/>
    </row>
    <row r="45" spans="15:116" ht="13.8"/>
    <row r="46" spans="15:116" ht="13.8">
      <c r="DA46" s="247"/>
      <c r="DB46" s="247"/>
      <c r="DC46" s="247"/>
      <c r="DD46" s="247"/>
      <c r="DE46" s="247"/>
      <c r="DF46" s="247"/>
      <c r="DG46" s="247"/>
      <c r="DH46" s="247"/>
      <c r="DI46" s="247"/>
      <c r="DJ46" s="247"/>
      <c r="DK46" s="247"/>
      <c r="DL46" s="247"/>
    </row>
    <row r="47" spans="15:116" ht="13.8"/>
    <row r="48" spans="15:116" ht="13.8"/>
    <row r="49" spans="104:116" ht="13.8"/>
    <row r="50" spans="104:116" ht="13.8">
      <c r="CZ50" s="247"/>
      <c r="DA50" s="247"/>
      <c r="DB50" s="247"/>
      <c r="DC50" s="247"/>
      <c r="DD50" s="247"/>
      <c r="DE50" s="247"/>
      <c r="DF50" s="247"/>
      <c r="DG50" s="247"/>
      <c r="DH50" s="247"/>
      <c r="DI50" s="247"/>
      <c r="DJ50" s="247"/>
      <c r="DK50" s="247"/>
      <c r="DL50" s="247"/>
    </row>
    <row r="51" spans="104:116" ht="13.8"/>
    <row r="52" spans="104:116" ht="13.8"/>
    <row r="53" spans="104:116" ht="13.8">
      <c r="DL53" s="247"/>
    </row>
    <row r="54" spans="104:116" ht="13.8"/>
    <row r="55" spans="104:116" ht="13.8"/>
    <row r="56" spans="104:116" ht="13.8"/>
    <row r="57" spans="104:116" ht="13.8"/>
    <row r="58" spans="104:116" ht="13.8"/>
    <row r="59" spans="104:116" ht="13.8"/>
    <row r="60" spans="104:116" ht="13.8"/>
    <row r="61" spans="104:116" ht="13.8"/>
    <row r="62" spans="104:116" ht="13.8"/>
    <row r="63" spans="104:116" ht="13.8"/>
    <row r="64" spans="104:116" ht="13.8"/>
    <row r="65" spans="107:116" ht="13.8"/>
    <row r="66" spans="107:116" ht="13.8"/>
    <row r="67" spans="107:116" ht="13.8">
      <c r="DC67" s="247"/>
      <c r="DD67" s="247"/>
      <c r="DE67" s="247"/>
      <c r="DF67" s="247"/>
      <c r="DG67" s="247"/>
      <c r="DH67" s="247"/>
      <c r="DI67" s="247"/>
      <c r="DJ67" s="247"/>
      <c r="DK67" s="247"/>
      <c r="DL67" s="247"/>
    </row>
    <row r="68" spans="107:116" ht="13.8"/>
    <row r="69" spans="107:116" ht="13.8"/>
    <row r="70" spans="107:116" ht="13.8"/>
    <row r="71" spans="107:116" ht="13.8"/>
    <row r="72" spans="107:116" ht="13.8"/>
    <row r="73" spans="107:116" ht="13.8"/>
    <row r="74" spans="107:116" ht="13.8"/>
    <row r="75" spans="107:116" ht="13.8"/>
    <row r="76" spans="107:116" ht="13.8"/>
    <row r="77" spans="107:116" ht="13.8"/>
    <row r="78" spans="107:116" ht="13.8"/>
    <row r="79" spans="107:116" ht="13.8"/>
    <row r="80" spans="107:116" ht="13.8"/>
    <row r="81" ht="13.8"/>
    <row r="82" ht="13.8"/>
    <row r="83" ht="13.8"/>
    <row r="84" ht="13.8"/>
    <row r="85" ht="13.8"/>
    <row r="86" ht="13.8"/>
    <row r="87" ht="13.8"/>
    <row r="88" ht="13.8"/>
    <row r="89" ht="13.8"/>
  </sheetData>
  <sheetProtection algorithmName="SHA-512" hashValue="F9m2L5lpgA+fNqiDY1DPrk2LXiBSS8BkF0jPvx2pUnrodFU/MAgJ8W/RbCb1wni9D3b6Bky8p4udfLa/5iUcuA==" saltValue="b78X3AqtY94dG9bySeQrc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8">
      <c r="AS1" s="250"/>
      <c r="AT1" s="250"/>
    </row>
    <row r="2" spans="1:46" ht="13.8">
      <c r="AS2" s="250"/>
      <c r="AT2" s="250"/>
    </row>
    <row r="3" spans="1:46" ht="13.8">
      <c r="AS3" s="250"/>
      <c r="AT3" s="250"/>
    </row>
    <row r="4" spans="1:46" ht="13.8">
      <c r="AS4" s="250"/>
      <c r="AT4" s="250"/>
    </row>
    <row r="5" spans="1:46" ht="16.3">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8">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478</v>
      </c>
      <c r="AP7" s="260"/>
      <c r="AQ7" s="261" t="s">
        <v>479</v>
      </c>
      <c r="AR7" s="262"/>
    </row>
    <row r="8" spans="1:46" ht="13.8">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480</v>
      </c>
      <c r="AQ8" s="267" t="s">
        <v>481</v>
      </c>
      <c r="AR8" s="268" t="s">
        <v>482</v>
      </c>
    </row>
    <row r="9" spans="1:46" ht="13.8">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483</v>
      </c>
      <c r="AL9" s="1132"/>
      <c r="AM9" s="1132"/>
      <c r="AN9" s="1133"/>
      <c r="AO9" s="269">
        <v>6205441</v>
      </c>
      <c r="AP9" s="269">
        <v>68809</v>
      </c>
      <c r="AQ9" s="270">
        <v>72348</v>
      </c>
      <c r="AR9" s="271">
        <v>-4.9000000000000004</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484</v>
      </c>
      <c r="AL10" s="1132"/>
      <c r="AM10" s="1132"/>
      <c r="AN10" s="1133"/>
      <c r="AO10" s="272">
        <v>16557</v>
      </c>
      <c r="AP10" s="272">
        <v>184</v>
      </c>
      <c r="AQ10" s="273">
        <v>6364</v>
      </c>
      <c r="AR10" s="274">
        <v>-97.1</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485</v>
      </c>
      <c r="AL11" s="1132"/>
      <c r="AM11" s="1132"/>
      <c r="AN11" s="1133"/>
      <c r="AO11" s="272" t="s">
        <v>486</v>
      </c>
      <c r="AP11" s="272" t="s">
        <v>486</v>
      </c>
      <c r="AQ11" s="273">
        <v>1262</v>
      </c>
      <c r="AR11" s="274" t="s">
        <v>486</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487</v>
      </c>
      <c r="AL12" s="1132"/>
      <c r="AM12" s="1132"/>
      <c r="AN12" s="1133"/>
      <c r="AO12" s="272" t="s">
        <v>486</v>
      </c>
      <c r="AP12" s="272" t="s">
        <v>486</v>
      </c>
      <c r="AQ12" s="273">
        <v>10</v>
      </c>
      <c r="AR12" s="274" t="s">
        <v>486</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488</v>
      </c>
      <c r="AL13" s="1132"/>
      <c r="AM13" s="1132"/>
      <c r="AN13" s="1133"/>
      <c r="AO13" s="272" t="s">
        <v>486</v>
      </c>
      <c r="AP13" s="272" t="s">
        <v>486</v>
      </c>
      <c r="AQ13" s="273">
        <v>3257</v>
      </c>
      <c r="AR13" s="274" t="s">
        <v>486</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489</v>
      </c>
      <c r="AL14" s="1132"/>
      <c r="AM14" s="1132"/>
      <c r="AN14" s="1133"/>
      <c r="AO14" s="272">
        <v>140549</v>
      </c>
      <c r="AP14" s="272">
        <v>1558</v>
      </c>
      <c r="AQ14" s="273">
        <v>1617</v>
      </c>
      <c r="AR14" s="274">
        <v>-3.6</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490</v>
      </c>
      <c r="AL15" s="1135"/>
      <c r="AM15" s="1135"/>
      <c r="AN15" s="1136"/>
      <c r="AO15" s="272">
        <v>-400566</v>
      </c>
      <c r="AP15" s="272">
        <v>-4442</v>
      </c>
      <c r="AQ15" s="273">
        <v>-3947</v>
      </c>
      <c r="AR15" s="274">
        <v>12.5</v>
      </c>
    </row>
    <row r="16" spans="1:46" ht="13.8">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5961981</v>
      </c>
      <c r="AP16" s="272">
        <v>66109</v>
      </c>
      <c r="AQ16" s="273">
        <v>80912</v>
      </c>
      <c r="AR16" s="274">
        <v>-18.3</v>
      </c>
    </row>
    <row r="17" spans="1:46" ht="13.8">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8">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8">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8">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8">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495</v>
      </c>
      <c r="AL21" s="1138"/>
      <c r="AM21" s="1138"/>
      <c r="AN21" s="1139"/>
      <c r="AO21" s="285">
        <v>7.29</v>
      </c>
      <c r="AP21" s="286">
        <v>6.71</v>
      </c>
      <c r="AQ21" s="287">
        <v>0.57999999999999996</v>
      </c>
      <c r="AR21" s="255"/>
      <c r="AS21" s="288"/>
      <c r="AT21" s="284"/>
    </row>
    <row r="22" spans="1:46" s="289" customFormat="1" ht="13.8">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496</v>
      </c>
      <c r="AL22" s="1138"/>
      <c r="AM22" s="1138"/>
      <c r="AN22" s="1139"/>
      <c r="AO22" s="290">
        <v>96.2</v>
      </c>
      <c r="AP22" s="291">
        <v>98.3</v>
      </c>
      <c r="AQ22" s="292">
        <v>-2.1</v>
      </c>
      <c r="AR22" s="276"/>
      <c r="AS22" s="288"/>
      <c r="AT22" s="284"/>
    </row>
    <row r="23" spans="1:46" s="289" customFormat="1" ht="13.8">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8">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8">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8">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8">
      <c r="A27" s="297"/>
      <c r="AO27" s="250"/>
      <c r="AP27" s="250"/>
      <c r="AQ27" s="250"/>
      <c r="AR27" s="250"/>
      <c r="AS27" s="250"/>
      <c r="AT27" s="250"/>
    </row>
    <row r="28" spans="1:46" ht="16.3">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8">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478</v>
      </c>
      <c r="AP30" s="260"/>
      <c r="AQ30" s="261" t="s">
        <v>479</v>
      </c>
      <c r="AR30" s="262"/>
    </row>
    <row r="31" spans="1:46" ht="13.8">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480</v>
      </c>
      <c r="AQ31" s="267" t="s">
        <v>481</v>
      </c>
      <c r="AR31" s="268" t="s">
        <v>482</v>
      </c>
    </row>
    <row r="32" spans="1:46" ht="27.1"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500</v>
      </c>
      <c r="AL32" s="1122"/>
      <c r="AM32" s="1122"/>
      <c r="AN32" s="1123"/>
      <c r="AO32" s="300">
        <v>4899062</v>
      </c>
      <c r="AP32" s="300">
        <v>54323</v>
      </c>
      <c r="AQ32" s="301">
        <v>34344</v>
      </c>
      <c r="AR32" s="302">
        <v>58.2</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501</v>
      </c>
      <c r="AL33" s="1122"/>
      <c r="AM33" s="1122"/>
      <c r="AN33" s="1123"/>
      <c r="AO33" s="300" t="s">
        <v>486</v>
      </c>
      <c r="AP33" s="300" t="s">
        <v>486</v>
      </c>
      <c r="AQ33" s="301" t="s">
        <v>486</v>
      </c>
      <c r="AR33" s="302" t="s">
        <v>486</v>
      </c>
    </row>
    <row r="34" spans="1:46" ht="27.1"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502</v>
      </c>
      <c r="AL34" s="1122"/>
      <c r="AM34" s="1122"/>
      <c r="AN34" s="1123"/>
      <c r="AO34" s="300" t="s">
        <v>486</v>
      </c>
      <c r="AP34" s="300" t="s">
        <v>486</v>
      </c>
      <c r="AQ34" s="301">
        <v>3</v>
      </c>
      <c r="AR34" s="302" t="s">
        <v>486</v>
      </c>
    </row>
    <row r="35" spans="1:46" ht="27.1"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503</v>
      </c>
      <c r="AL35" s="1122"/>
      <c r="AM35" s="1122"/>
      <c r="AN35" s="1123"/>
      <c r="AO35" s="300">
        <v>1800831</v>
      </c>
      <c r="AP35" s="300">
        <v>19968</v>
      </c>
      <c r="AQ35" s="301">
        <v>7806</v>
      </c>
      <c r="AR35" s="302">
        <v>155.80000000000001</v>
      </c>
    </row>
    <row r="36" spans="1:46" ht="27.1"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504</v>
      </c>
      <c r="AL36" s="1122"/>
      <c r="AM36" s="1122"/>
      <c r="AN36" s="1123"/>
      <c r="AO36" s="300" t="s">
        <v>486</v>
      </c>
      <c r="AP36" s="300" t="s">
        <v>486</v>
      </c>
      <c r="AQ36" s="301">
        <v>1690</v>
      </c>
      <c r="AR36" s="302" t="s">
        <v>486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505</v>
      </c>
      <c r="AL37" s="1122"/>
      <c r="AM37" s="1122"/>
      <c r="AN37" s="1123"/>
      <c r="AO37" s="300">
        <v>52611</v>
      </c>
      <c r="AP37" s="300">
        <v>583</v>
      </c>
      <c r="AQ37" s="301">
        <v>666</v>
      </c>
      <c r="AR37" s="302">
        <v>-12.5</v>
      </c>
    </row>
    <row r="38" spans="1:46" ht="27.1"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506</v>
      </c>
      <c r="AL38" s="1125"/>
      <c r="AM38" s="1125"/>
      <c r="AN38" s="1126"/>
      <c r="AO38" s="303" t="s">
        <v>486</v>
      </c>
      <c r="AP38" s="303" t="s">
        <v>486</v>
      </c>
      <c r="AQ38" s="304">
        <v>3</v>
      </c>
      <c r="AR38" s="292" t="s">
        <v>486</v>
      </c>
      <c r="AS38" s="299"/>
    </row>
    <row r="39" spans="1:46" ht="13.8">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507</v>
      </c>
      <c r="AL39" s="1125"/>
      <c r="AM39" s="1125"/>
      <c r="AN39" s="1126"/>
      <c r="AO39" s="300">
        <v>-15805</v>
      </c>
      <c r="AP39" s="300">
        <v>-175</v>
      </c>
      <c r="AQ39" s="301">
        <v>-5822</v>
      </c>
      <c r="AR39" s="302">
        <v>-97</v>
      </c>
      <c r="AS39" s="299"/>
    </row>
    <row r="40" spans="1:46" ht="27.1"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508</v>
      </c>
      <c r="AL40" s="1122"/>
      <c r="AM40" s="1122"/>
      <c r="AN40" s="1123"/>
      <c r="AO40" s="300">
        <v>-5235453</v>
      </c>
      <c r="AP40" s="300">
        <v>-58053</v>
      </c>
      <c r="AQ40" s="301">
        <v>-26710</v>
      </c>
      <c r="AR40" s="302">
        <v>117.3</v>
      </c>
      <c r="AS40" s="299"/>
    </row>
    <row r="41" spans="1:46" ht="13.8">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1501246</v>
      </c>
      <c r="AP41" s="300">
        <v>16646</v>
      </c>
      <c r="AQ41" s="301">
        <v>11979</v>
      </c>
      <c r="AR41" s="302">
        <v>39</v>
      </c>
      <c r="AS41" s="299"/>
    </row>
    <row r="42" spans="1:46" ht="13.8">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8">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8">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8">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8">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8">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478</v>
      </c>
      <c r="AN49" s="1116" t="s">
        <v>511</v>
      </c>
      <c r="AO49" s="1117"/>
      <c r="AP49" s="1117"/>
      <c r="AQ49" s="1117"/>
      <c r="AR49" s="1118"/>
    </row>
    <row r="50" spans="1:44" ht="13.8">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512</v>
      </c>
      <c r="AO50" s="317" t="s">
        <v>513</v>
      </c>
      <c r="AP50" s="318" t="s">
        <v>514</v>
      </c>
      <c r="AQ50" s="319" t="s">
        <v>515</v>
      </c>
      <c r="AR50" s="320" t="s">
        <v>516</v>
      </c>
    </row>
    <row r="51" spans="1:44" ht="13.8">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10911999</v>
      </c>
      <c r="AN51" s="322">
        <v>118186</v>
      </c>
      <c r="AO51" s="323">
        <v>44.8</v>
      </c>
      <c r="AP51" s="324">
        <v>45483</v>
      </c>
      <c r="AQ51" s="325">
        <v>-0.2</v>
      </c>
      <c r="AR51" s="326">
        <v>45</v>
      </c>
    </row>
    <row r="52" spans="1:44" ht="13.8">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6725825</v>
      </c>
      <c r="AN52" s="330">
        <v>72846</v>
      </c>
      <c r="AO52" s="331">
        <v>77.3</v>
      </c>
      <c r="AP52" s="332">
        <v>24241</v>
      </c>
      <c r="AQ52" s="333">
        <v>0.4</v>
      </c>
      <c r="AR52" s="334">
        <v>76.900000000000006</v>
      </c>
    </row>
    <row r="53" spans="1:44" ht="13.8">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6721109</v>
      </c>
      <c r="AN53" s="322">
        <v>73231</v>
      </c>
      <c r="AO53" s="323">
        <v>-38</v>
      </c>
      <c r="AP53" s="324">
        <v>45945</v>
      </c>
      <c r="AQ53" s="325">
        <v>1</v>
      </c>
      <c r="AR53" s="326">
        <v>-39</v>
      </c>
    </row>
    <row r="54" spans="1:44" ht="13.8">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2592295</v>
      </c>
      <c r="AN54" s="330">
        <v>28245</v>
      </c>
      <c r="AO54" s="331">
        <v>-61.2</v>
      </c>
      <c r="AP54" s="332">
        <v>25180</v>
      </c>
      <c r="AQ54" s="333">
        <v>3.9</v>
      </c>
      <c r="AR54" s="334">
        <v>-65.099999999999994</v>
      </c>
    </row>
    <row r="55" spans="1:44" ht="13.8">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3072713</v>
      </c>
      <c r="AN55" s="322">
        <v>33600</v>
      </c>
      <c r="AO55" s="323">
        <v>-54.1</v>
      </c>
      <c r="AP55" s="324">
        <v>44475</v>
      </c>
      <c r="AQ55" s="325">
        <v>-3.2</v>
      </c>
      <c r="AR55" s="326">
        <v>-50.9</v>
      </c>
    </row>
    <row r="56" spans="1:44" ht="13.8">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1433315</v>
      </c>
      <c r="AN56" s="330">
        <v>15673</v>
      </c>
      <c r="AO56" s="331">
        <v>-44.5</v>
      </c>
      <c r="AP56" s="332">
        <v>24780</v>
      </c>
      <c r="AQ56" s="333">
        <v>-1.6</v>
      </c>
      <c r="AR56" s="334">
        <v>-42.9</v>
      </c>
    </row>
    <row r="57" spans="1:44" ht="13.8">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3419391</v>
      </c>
      <c r="AN57" s="322">
        <v>37577</v>
      </c>
      <c r="AO57" s="323">
        <v>11.8</v>
      </c>
      <c r="AP57" s="324">
        <v>45982</v>
      </c>
      <c r="AQ57" s="325">
        <v>3.4</v>
      </c>
      <c r="AR57" s="326">
        <v>8.4</v>
      </c>
    </row>
    <row r="58" spans="1:44" ht="13.8">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1453897</v>
      </c>
      <c r="AN58" s="330">
        <v>15977</v>
      </c>
      <c r="AO58" s="331">
        <v>1.9</v>
      </c>
      <c r="AP58" s="332">
        <v>25583</v>
      </c>
      <c r="AQ58" s="333">
        <v>3.2</v>
      </c>
      <c r="AR58" s="334">
        <v>-1.3</v>
      </c>
    </row>
    <row r="59" spans="1:44" ht="13.8">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4252053</v>
      </c>
      <c r="AN59" s="322">
        <v>47149</v>
      </c>
      <c r="AO59" s="323">
        <v>25.5</v>
      </c>
      <c r="AP59" s="324">
        <v>50538</v>
      </c>
      <c r="AQ59" s="325">
        <v>9.9</v>
      </c>
      <c r="AR59" s="326">
        <v>15.6</v>
      </c>
    </row>
    <row r="60" spans="1:44" ht="13.8">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2237068</v>
      </c>
      <c r="AN60" s="330">
        <v>24806</v>
      </c>
      <c r="AO60" s="331">
        <v>55.3</v>
      </c>
      <c r="AP60" s="332">
        <v>29053</v>
      </c>
      <c r="AQ60" s="333">
        <v>13.6</v>
      </c>
      <c r="AR60" s="334">
        <v>41.7</v>
      </c>
    </row>
    <row r="61" spans="1:44" ht="13.8">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5675453</v>
      </c>
      <c r="AN61" s="337">
        <v>61949</v>
      </c>
      <c r="AO61" s="338">
        <v>-2</v>
      </c>
      <c r="AP61" s="339">
        <v>46485</v>
      </c>
      <c r="AQ61" s="340">
        <v>2.2000000000000002</v>
      </c>
      <c r="AR61" s="326">
        <v>-4.2</v>
      </c>
    </row>
    <row r="62" spans="1:44" ht="13.8">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2888480</v>
      </c>
      <c r="AN62" s="330">
        <v>31509</v>
      </c>
      <c r="AO62" s="331">
        <v>5.8</v>
      </c>
      <c r="AP62" s="332">
        <v>25767</v>
      </c>
      <c r="AQ62" s="333">
        <v>3.9</v>
      </c>
      <c r="AR62" s="334">
        <v>1.9</v>
      </c>
    </row>
    <row r="63" spans="1:44" ht="13.8">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8">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8">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8">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8" hidden="1">
      <c r="AK70" s="250"/>
      <c r="AL70" s="250"/>
      <c r="AM70" s="250"/>
      <c r="AN70" s="250"/>
      <c r="AO70" s="250"/>
      <c r="AP70" s="250"/>
      <c r="AQ70" s="250"/>
      <c r="AR70" s="250"/>
    </row>
    <row r="71" spans="1:46" ht="13.8" hidden="1">
      <c r="AK71" s="250"/>
      <c r="AL71" s="250"/>
      <c r="AM71" s="250"/>
      <c r="AN71" s="250"/>
      <c r="AO71" s="250"/>
      <c r="AP71" s="250"/>
      <c r="AQ71" s="250"/>
      <c r="AR71" s="250"/>
    </row>
    <row r="72" spans="1:46" ht="13.8" hidden="1">
      <c r="AK72" s="250"/>
      <c r="AL72" s="250"/>
      <c r="AM72" s="250"/>
      <c r="AN72" s="250"/>
      <c r="AO72" s="250"/>
      <c r="AP72" s="250"/>
      <c r="AQ72" s="250"/>
      <c r="AR72" s="250"/>
    </row>
    <row r="73" spans="1:46" ht="13.8" hidden="1">
      <c r="AK73" s="250"/>
      <c r="AL73" s="250"/>
      <c r="AM73" s="250"/>
      <c r="AN73" s="250"/>
      <c r="AO73" s="250"/>
      <c r="AP73" s="250"/>
      <c r="AQ73" s="250"/>
      <c r="AR73" s="250"/>
    </row>
  </sheetData>
  <sheetProtection algorithmName="SHA-512" hashValue="gxeiZ3VDyzAv4aVbsa3Sqpmnn5mgUSxcgX7uV3ave9zo9TFC4skFnj7QFPg7AkfHrRS6gM0FwX5jZ1n+vjgsRQ==" saltValue="Q/8X80jSjgJywrjrGzyu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D116" sqref="BD116"/>
    </sheetView>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8">
      <c r="B2" s="247"/>
      <c r="DG2" s="247"/>
    </row>
    <row r="3" spans="2:125" ht="13.8">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8"/>
    <row r="5" spans="2:125" ht="13.8"/>
    <row r="6" spans="2:125" ht="13.8"/>
    <row r="7" spans="2:125" ht="13.8"/>
    <row r="8" spans="2:125" ht="13.8"/>
    <row r="9" spans="2:125" ht="13.8">
      <c r="DU9" s="247"/>
    </row>
    <row r="10" spans="2:125" ht="13.8"/>
    <row r="11" spans="2:125" ht="13.8"/>
    <row r="12" spans="2:125" ht="13.8"/>
    <row r="13" spans="2:125" ht="13.8"/>
    <row r="14" spans="2:125" ht="13.8"/>
    <row r="15" spans="2:125" ht="13.8"/>
    <row r="16" spans="2:125" ht="13.8"/>
    <row r="17" spans="125:125" ht="13.8">
      <c r="DU17" s="247"/>
    </row>
    <row r="18" spans="125:125" ht="13.8"/>
    <row r="19" spans="125:125" ht="13.8"/>
    <row r="20" spans="125:125" ht="13.8">
      <c r="DU20" s="247"/>
    </row>
    <row r="21" spans="125:125" ht="13.8">
      <c r="DU21" s="247"/>
    </row>
    <row r="22" spans="125:125" ht="13.8"/>
    <row r="23" spans="125:125" ht="13.8"/>
    <row r="24" spans="125:125" ht="13.8"/>
    <row r="25" spans="125:125" ht="13.8"/>
    <row r="26" spans="125:125" ht="13.8"/>
    <row r="27" spans="125:125" ht="13.8"/>
    <row r="28" spans="125:125" ht="13.8">
      <c r="DU28" s="247"/>
    </row>
    <row r="29" spans="125:125" ht="13.8"/>
    <row r="30" spans="125:125" ht="13.8"/>
    <row r="31" spans="125:125" ht="13.8"/>
    <row r="32" spans="125:125" ht="13.8"/>
    <row r="33" spans="2:125" ht="13.8">
      <c r="B33" s="247"/>
      <c r="G33" s="247"/>
      <c r="I33" s="247"/>
    </row>
    <row r="34" spans="2:125" ht="13.8">
      <c r="C34" s="247"/>
      <c r="P34" s="247"/>
      <c r="DE34" s="247"/>
      <c r="DH34" s="247"/>
    </row>
    <row r="35" spans="2:125" ht="13.8">
      <c r="D35" s="247"/>
      <c r="E35" s="247"/>
      <c r="DG35" s="247"/>
      <c r="DJ35" s="247"/>
      <c r="DP35" s="247"/>
      <c r="DQ35" s="247"/>
      <c r="DR35" s="247"/>
      <c r="DS35" s="247"/>
      <c r="DT35" s="247"/>
      <c r="DU35" s="247"/>
    </row>
    <row r="36" spans="2:125" ht="13.8">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8">
      <c r="DU37" s="247"/>
    </row>
    <row r="38" spans="2:125" ht="13.8">
      <c r="DT38" s="247"/>
      <c r="DU38" s="247"/>
    </row>
    <row r="39" spans="2:125" ht="13.8"/>
    <row r="40" spans="2:125" ht="13.8">
      <c r="DH40" s="247"/>
    </row>
    <row r="41" spans="2:125" ht="13.8">
      <c r="DE41" s="247"/>
    </row>
    <row r="42" spans="2:125" ht="13.8">
      <c r="DG42" s="247"/>
      <c r="DJ42" s="247"/>
    </row>
    <row r="43" spans="2:125" ht="13.8">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8">
      <c r="DU44" s="247"/>
    </row>
    <row r="45" spans="2:125" ht="13.8"/>
    <row r="46" spans="2:125" ht="13.8"/>
    <row r="47" spans="2:125" ht="13.8"/>
    <row r="48" spans="2:125" ht="13.8">
      <c r="DT48" s="247"/>
      <c r="DU48" s="247"/>
    </row>
    <row r="49" spans="120:125" ht="13.8">
      <c r="DU49" s="247"/>
    </row>
    <row r="50" spans="120:125" ht="13.8">
      <c r="DU50" s="247"/>
    </row>
    <row r="51" spans="120:125" ht="13.8">
      <c r="DP51" s="247"/>
      <c r="DQ51" s="247"/>
      <c r="DR51" s="247"/>
      <c r="DS51" s="247"/>
      <c r="DT51" s="247"/>
      <c r="DU51" s="247"/>
    </row>
    <row r="52" spans="120:125" ht="13.8"/>
    <row r="53" spans="120:125" ht="13.8"/>
    <row r="54" spans="120:125" ht="13.8">
      <c r="DU54" s="247"/>
    </row>
    <row r="55" spans="120:125" ht="13.8"/>
    <row r="56" spans="120:125" ht="13.8"/>
    <row r="57" spans="120:125" ht="13.8"/>
    <row r="58" spans="120:125" ht="13.8">
      <c r="DU58" s="247"/>
    </row>
    <row r="59" spans="120:125" ht="13.8"/>
    <row r="60" spans="120:125" ht="13.8"/>
    <row r="61" spans="120:125" ht="13.8"/>
    <row r="62" spans="120:125" ht="13.8"/>
    <row r="63" spans="120:125" ht="13.8">
      <c r="DU63" s="247"/>
    </row>
    <row r="64" spans="120:125" ht="13.8">
      <c r="DT64" s="247"/>
      <c r="DU64" s="247"/>
    </row>
    <row r="65" spans="123:125" ht="13.8"/>
    <row r="66" spans="123:125" ht="13.8"/>
    <row r="67" spans="123:125" ht="13.8"/>
    <row r="68" spans="123:125" ht="13.8"/>
    <row r="69" spans="123:125" ht="13.8">
      <c r="DS69" s="247"/>
      <c r="DT69" s="247"/>
      <c r="DU69" s="247"/>
    </row>
    <row r="70" spans="123:125" ht="13.8"/>
    <row r="71" spans="123:125" ht="13.8"/>
    <row r="72" spans="123:125" ht="13.8"/>
    <row r="73" spans="123:125" ht="13.8"/>
    <row r="74" spans="123:125" ht="13.8"/>
    <row r="75" spans="123:125" ht="13.8"/>
    <row r="76" spans="123:125" ht="13.8"/>
    <row r="77" spans="123:125" ht="13.8"/>
    <row r="78" spans="123:125" ht="13.8"/>
    <row r="79" spans="123:125" ht="13.8"/>
    <row r="80" spans="123:125" ht="13.8"/>
    <row r="81" spans="116:125" ht="13.8"/>
    <row r="82" spans="116:125" ht="13.8">
      <c r="DL82" s="247"/>
    </row>
    <row r="83" spans="116:125" ht="13.8">
      <c r="DM83" s="247"/>
      <c r="DN83" s="247"/>
      <c r="DO83" s="247"/>
      <c r="DP83" s="247"/>
      <c r="DQ83" s="247"/>
      <c r="DR83" s="247"/>
      <c r="DS83" s="247"/>
      <c r="DT83" s="247"/>
      <c r="DU83" s="247"/>
    </row>
    <row r="84" spans="116:125" ht="13.8"/>
    <row r="85" spans="116:125" ht="13.8"/>
    <row r="86" spans="116:125" ht="13.8"/>
    <row r="87" spans="116:125" ht="13.8"/>
    <row r="88" spans="116:125" ht="13.8">
      <c r="DU88" s="247"/>
    </row>
    <row r="89" spans="116:125" ht="13.8"/>
    <row r="90" spans="116:125" ht="13.8"/>
    <row r="91" spans="116:125" ht="13.8"/>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475</v>
      </c>
    </row>
    <row r="121" spans="125:125" ht="13.5" hidden="1" customHeight="1">
      <c r="DU121" s="247"/>
    </row>
  </sheetData>
  <sheetProtection algorithmName="SHA-512" hashValue="UsPDVvfyKWuNcSrFgiHrZ40L3hzCE/1UMGCD3lAwKcMZKg8PCZ6xgGSMbrcPUc4AitVSFqaTanTIFkqavJHbfg==" saltValue="aBRBhukRnG1Ligl9S6uX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8">
      <c r="B2" s="247"/>
      <c r="T2" s="247"/>
    </row>
    <row r="3" spans="1:125" ht="13.8">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8"/>
    <row r="5" spans="1:125" ht="13.8"/>
    <row r="6" spans="1:125" ht="13.8"/>
    <row r="7" spans="1:125" ht="13.8"/>
    <row r="8" spans="1:125" ht="13.8"/>
    <row r="9" spans="1:125" ht="13.8"/>
    <row r="10" spans="1:125" ht="13.8"/>
    <row r="11" spans="1:125" ht="13.8"/>
    <row r="12" spans="1:125" ht="13.8"/>
    <row r="13" spans="1:125" ht="13.8"/>
    <row r="14" spans="1:125" ht="13.8"/>
    <row r="15" spans="1:125" ht="13.8"/>
    <row r="16" spans="1:125" ht="13.8"/>
    <row r="17" ht="13.8"/>
    <row r="18" ht="13.8"/>
    <row r="19" ht="13.8"/>
    <row r="20" ht="13.8"/>
    <row r="21" ht="13.8"/>
    <row r="22" ht="13.8"/>
    <row r="23" ht="13.8"/>
    <row r="24" ht="13.8"/>
    <row r="25" ht="13.8"/>
    <row r="26" ht="13.8"/>
    <row r="27" ht="13.8"/>
    <row r="28" ht="13.8"/>
    <row r="29" ht="13.8"/>
    <row r="30" ht="13.8"/>
    <row r="31" ht="13.8"/>
    <row r="32" ht="13.8"/>
    <row r="33" spans="2:125" ht="13.8">
      <c r="B33" s="247"/>
      <c r="G33" s="247"/>
      <c r="I33" s="247"/>
    </row>
    <row r="34" spans="2:125" ht="13.8">
      <c r="C34" s="247"/>
      <c r="P34" s="247"/>
      <c r="R34" s="247"/>
      <c r="U34" s="247"/>
    </row>
    <row r="35" spans="2:125" ht="13.8">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8">
      <c r="F36" s="247"/>
      <c r="H36" s="247"/>
      <c r="J36" s="247"/>
      <c r="K36" s="247"/>
      <c r="L36" s="247"/>
      <c r="M36" s="247"/>
      <c r="N36" s="247"/>
      <c r="O36" s="247"/>
      <c r="Q36" s="247"/>
      <c r="S36" s="247"/>
      <c r="V36" s="247"/>
    </row>
    <row r="37" spans="2:125" ht="13.8"/>
    <row r="38" spans="2:125" ht="13.8"/>
    <row r="39" spans="2:125" ht="13.8"/>
    <row r="40" spans="2:125" ht="13.8">
      <c r="U40" s="247"/>
    </row>
    <row r="41" spans="2:125" ht="13.8">
      <c r="R41" s="247"/>
    </row>
    <row r="42" spans="2:125" ht="13.8">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8">
      <c r="Q43" s="247"/>
      <c r="S43" s="247"/>
      <c r="V43" s="247"/>
    </row>
    <row r="44" spans="2:125" ht="13.8"/>
    <row r="45" spans="2:125" ht="13.8"/>
    <row r="46" spans="2:125" ht="13.8"/>
    <row r="47" spans="2:125" ht="13.8"/>
    <row r="48" spans="2:125" ht="13.8"/>
    <row r="49" ht="13.8"/>
    <row r="50" ht="13.8"/>
    <row r="51" ht="13.8"/>
    <row r="52" ht="13.8"/>
    <row r="53" ht="13.8"/>
    <row r="54" ht="13.8"/>
    <row r="55" ht="13.8"/>
    <row r="56" ht="13.8"/>
    <row r="57" ht="13.8"/>
    <row r="58" ht="13.8"/>
    <row r="59" ht="13.8"/>
    <row r="60" ht="13.8"/>
    <row r="61" ht="13.8"/>
    <row r="62" ht="13.8"/>
    <row r="63" ht="13.8"/>
    <row r="64" ht="13.8"/>
    <row r="65" ht="13.8"/>
    <row r="66" ht="13.8"/>
    <row r="67" ht="13.8"/>
    <row r="68" ht="13.8"/>
    <row r="69" ht="13.8"/>
    <row r="70" ht="13.8"/>
    <row r="71" ht="13.8"/>
    <row r="72" ht="13.8"/>
    <row r="73" ht="13.8"/>
    <row r="74" ht="13.8"/>
    <row r="75" ht="13.8"/>
    <row r="76" ht="13.8"/>
    <row r="77" ht="13.8"/>
    <row r="78" ht="13.8"/>
    <row r="79" ht="13.8"/>
    <row r="80" ht="13.8"/>
    <row r="81" ht="13.8"/>
    <row r="82" ht="13.8"/>
    <row r="83" ht="13.8"/>
    <row r="84" ht="13.8"/>
    <row r="85" ht="13.8"/>
    <row r="86" ht="13.8"/>
    <row r="87" ht="13.8"/>
    <row r="88" ht="13.8"/>
    <row r="89" ht="13.8"/>
    <row r="90" ht="13.8"/>
    <row r="91" ht="13.8"/>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475</v>
      </c>
    </row>
  </sheetData>
  <sheetProtection algorithmName="SHA-512" hashValue="mRNRLSVzwY92Vg7sE9mCdAMQ6JbBdjr1DcPzRz5qeYPWuLYISF1LUhOPP8gojix49+BbkqJpVsXBabt2d91PBg==" saltValue="frkE+wQyiIFcuEvjUX+9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L45" sqref="L45"/>
    </sheetView>
  </sheetViews>
  <sheetFormatPr defaultColWidth="0" defaultRowHeight="13.5" customHeight="1" zeroHeight="1"/>
  <cols>
    <col min="1" max="1" width="8.21875" style="1" customWidth="1"/>
    <col min="2" max="16" width="14.6640625" style="1" customWidth="1"/>
    <col min="17" max="16384" width="0" style="1" hidden="1"/>
  </cols>
  <sheetData>
    <row r="1" ht="16.45" customHeight="1"/>
    <row r="2" ht="16.45" customHeight="1"/>
    <row r="3" ht="16.45" customHeight="1"/>
    <row r="4" ht="16.45" customHeight="1"/>
    <row r="5" ht="16.45" customHeight="1"/>
    <row r="6" ht="16.45" customHeight="1"/>
    <row r="7" ht="16.45" customHeight="1"/>
    <row r="8" ht="16.45" customHeight="1"/>
    <row r="9" ht="16.45" customHeight="1"/>
    <row r="10" ht="16.45" customHeight="1"/>
    <row r="11" ht="16.45" customHeight="1"/>
    <row r="12" ht="16.45" customHeight="1"/>
    <row r="13" ht="16.45" customHeight="1"/>
    <row r="14" ht="16.45" customHeight="1"/>
    <row r="15" ht="16.45" customHeight="1"/>
    <row r="16" ht="16.45" customHeight="1"/>
    <row r="17" ht="16.45" customHeight="1"/>
    <row r="18" ht="16.45" customHeight="1"/>
    <row r="19" ht="16.45" customHeight="1"/>
    <row r="20" ht="16.45" customHeight="1"/>
    <row r="21" ht="16.45" customHeight="1"/>
    <row r="22" ht="16.45" customHeight="1"/>
    <row r="23" ht="16.45" customHeight="1"/>
    <row r="24" ht="16.45" customHeight="1"/>
    <row r="25" ht="16.45" customHeight="1"/>
    <row r="26" ht="16.45" customHeight="1"/>
    <row r="27" ht="16.45" customHeight="1"/>
    <row r="28" ht="16.45" customHeight="1"/>
    <row r="29" ht="16.45" customHeight="1"/>
    <row r="30" ht="16.45" customHeight="1"/>
    <row r="31" ht="16.45" customHeight="1"/>
    <row r="32" ht="16.45" customHeight="1"/>
    <row r="33" spans="2:10" ht="16.45" customHeight="1"/>
    <row r="34" spans="2:10" ht="16.45" customHeight="1"/>
    <row r="35" spans="2:10" ht="16.45" customHeight="1"/>
    <row r="36" spans="2:10" ht="16.45" customHeight="1"/>
    <row r="37" spans="2:10" ht="16.45" customHeight="1"/>
    <row r="38" spans="2:10" ht="16.45" customHeight="1"/>
    <row r="39" spans="2:10" ht="16.45" customHeight="1"/>
    <row r="40" spans="2:10" ht="16.45" customHeight="1"/>
    <row r="41" spans="2:10" ht="16.45" customHeight="1"/>
    <row r="42" spans="2:10" ht="16.45" customHeight="1"/>
    <row r="43" spans="2:10" ht="16.45" customHeight="1"/>
    <row r="44" spans="2:10" ht="16.45" customHeight="1"/>
    <row r="45" spans="2:10" ht="29.3" customHeight="1" thickBot="1">
      <c r="B45" s="2"/>
      <c r="C45" s="2"/>
      <c r="D45" s="2"/>
      <c r="E45" s="2"/>
      <c r="F45" s="2"/>
      <c r="G45" s="2"/>
      <c r="H45" s="2"/>
      <c r="I45" s="2"/>
      <c r="J45" s="3" t="s">
        <v>0</v>
      </c>
    </row>
    <row r="46" spans="2:10" ht="29.3" customHeight="1" thickBot="1">
      <c r="B46" s="4" t="s">
        <v>1</v>
      </c>
      <c r="C46" s="5"/>
      <c r="D46" s="5"/>
      <c r="E46" s="6" t="s">
        <v>2</v>
      </c>
      <c r="F46" s="7" t="s">
        <v>525</v>
      </c>
      <c r="G46" s="8" t="s">
        <v>526</v>
      </c>
      <c r="H46" s="8" t="s">
        <v>527</v>
      </c>
      <c r="I46" s="8" t="s">
        <v>528</v>
      </c>
      <c r="J46" s="9" t="s">
        <v>529</v>
      </c>
    </row>
    <row r="47" spans="2:10" ht="57.8" customHeight="1">
      <c r="B47" s="10"/>
      <c r="C47" s="1140" t="s">
        <v>3</v>
      </c>
      <c r="D47" s="1140"/>
      <c r="E47" s="1141"/>
      <c r="F47" s="11">
        <v>17.989999999999998</v>
      </c>
      <c r="G47" s="12">
        <v>17.47</v>
      </c>
      <c r="H47" s="12">
        <v>17.829999999999998</v>
      </c>
      <c r="I47" s="12">
        <v>17.72</v>
      </c>
      <c r="J47" s="13">
        <v>17.329999999999998</v>
      </c>
    </row>
    <row r="48" spans="2:10" ht="57.8" customHeight="1">
      <c r="B48" s="14"/>
      <c r="C48" s="1142" t="s">
        <v>4</v>
      </c>
      <c r="D48" s="1142"/>
      <c r="E48" s="1143"/>
      <c r="F48" s="15">
        <v>5.26</v>
      </c>
      <c r="G48" s="16">
        <v>6.85</v>
      </c>
      <c r="H48" s="16">
        <v>5.98</v>
      </c>
      <c r="I48" s="16">
        <v>6.6</v>
      </c>
      <c r="J48" s="17">
        <v>3.5</v>
      </c>
    </row>
    <row r="49" spans="2:10" ht="57.8" customHeight="1" thickBot="1">
      <c r="B49" s="18"/>
      <c r="C49" s="1144" t="s">
        <v>5</v>
      </c>
      <c r="D49" s="1144"/>
      <c r="E49" s="1145"/>
      <c r="F49" s="19">
        <v>3.03</v>
      </c>
      <c r="G49" s="20">
        <v>1.82</v>
      </c>
      <c r="H49" s="20">
        <v>3.54</v>
      </c>
      <c r="I49" s="20">
        <v>4.74</v>
      </c>
      <c r="J49" s="21">
        <v>1.2</v>
      </c>
    </row>
    <row r="50" spans="2:10" ht="13.8"/>
  </sheetData>
  <sheetProtection algorithmName="SHA-512" hashValue="UPY6lVyVPsYgie2Vce8rJIhrydjLxdmNg64Q1nFGzGGXAmGzoFJMelS8TU/QaZptjsnbe83kPCpPCdkjnbqBGA==" saltValue="3OQvCm+ZjTMAFDMnHvjx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2026-03-09T06:40:18Z</cp:lastPrinted>
  <dcterms:created xsi:type="dcterms:W3CDTF">2026-02-23T06:15:58Z</dcterms:created>
  <dcterms:modified xsi:type="dcterms:W3CDTF">2026-03-10T06:44:46Z</dcterms:modified>
  <cp:category/>
</cp:coreProperties>
</file>