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3県交付要綱\介護施設等に対するサービス継続支援事業費補助金\"/>
    </mc:Choice>
  </mc:AlternateContent>
  <xr:revisionPtr revIDLastSave="0" documentId="13_ncr:1_{176304F8-0372-4C10-B466-6E93E82C6660}" xr6:coauthVersionLast="47" xr6:coauthVersionMax="47" xr10:uidLastSave="{00000000-0000-0000-0000-000000000000}"/>
  <bookViews>
    <workbookView xWindow="28680" yWindow="-120" windowWidth="29040" windowHeight="15720" activeTab="2" xr2:uid="{00000000-000D-0000-FFFF-FFFF00000000}"/>
  </bookViews>
  <sheets>
    <sheet name="申請書" sheetId="20" r:id="rId1"/>
    <sheet name="申請額一覧" sheetId="29" r:id="rId2"/>
    <sheet name="個票1" sheetId="19" r:id="rId3"/>
    <sheet name="単価表" sheetId="28" state="hidden" r:id="rId4"/>
    <sheet name="個票2" sheetId="33" r:id="rId5"/>
    <sheet name="個票3" sheetId="34" r:id="rId6"/>
    <sheet name="銀行口座情報" sheetId="32" r:id="rId7"/>
    <sheet name="リスト" sheetId="31" state="hidden" r:id="rId8"/>
  </sheets>
  <definedNames>
    <definedName name="_xlnm.Print_Area" localSheetId="6">銀行口座情報!$A$1:$Y$34</definedName>
    <definedName name="_xlnm.Print_Area" localSheetId="2">個票1!$A$1:$AM$57</definedName>
    <definedName name="_xlnm.Print_Area" localSheetId="4">個票2!$A$1:$AM$57</definedName>
    <definedName name="_xlnm.Print_Area" localSheetId="5">個票3!$A$1:$AM$57</definedName>
    <definedName name="_xlnm.Print_Area" localSheetId="1">申請額一覧!$A$1:$K$22</definedName>
    <definedName name="_xlnm.Print_Area" localSheetId="0">申請書!$A$1:$AM$35</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4" l="1"/>
  <c r="AD47" i="34"/>
  <c r="H44" i="34"/>
  <c r="H35" i="34"/>
  <c r="AD27" i="34"/>
  <c r="H55" i="33"/>
  <c r="AD47" i="33"/>
  <c r="H44" i="33"/>
  <c r="H35" i="33"/>
  <c r="AD27" i="33"/>
  <c r="H55" i="19"/>
  <c r="AD47" i="19"/>
  <c r="AD27" i="19"/>
  <c r="H14" i="29"/>
  <c r="I14" i="29"/>
  <c r="H18" i="29"/>
  <c r="H19" i="29"/>
  <c r="I17" i="29"/>
  <c r="I10" i="29"/>
  <c r="H8" i="29"/>
  <c r="H17" i="29"/>
  <c r="I13" i="29"/>
  <c r="H11" i="29"/>
  <c r="I11" i="29"/>
  <c r="H16" i="29"/>
  <c r="H9" i="29"/>
  <c r="I19" i="29"/>
  <c r="I9" i="29"/>
  <c r="I15" i="29"/>
  <c r="I8" i="29"/>
  <c r="I12" i="29"/>
  <c r="H12" i="29"/>
  <c r="I16" i="29"/>
  <c r="H13" i="29"/>
  <c r="I18" i="29"/>
  <c r="H10" i="29"/>
  <c r="H15" i="29"/>
  <c r="AI47" i="34" l="1"/>
  <c r="AI27" i="34"/>
  <c r="AI47" i="33"/>
  <c r="AI27" i="33"/>
  <c r="AI47" i="19"/>
  <c r="H44" i="19"/>
  <c r="A19" i="29"/>
  <c r="A18" i="29"/>
  <c r="A17" i="29"/>
  <c r="A16" i="29"/>
  <c r="A15" i="29"/>
  <c r="A14" i="29"/>
  <c r="A13" i="29"/>
  <c r="A12" i="29"/>
  <c r="A11" i="29"/>
  <c r="A10" i="29"/>
  <c r="A9" i="29"/>
  <c r="A8" i="29"/>
  <c r="A7" i="29"/>
  <c r="A6" i="29"/>
  <c r="A5" i="29"/>
  <c r="F18" i="29"/>
  <c r="D14" i="29"/>
  <c r="D18" i="29"/>
  <c r="I6" i="29"/>
  <c r="F19" i="29"/>
  <c r="D15" i="29"/>
  <c r="D9" i="29"/>
  <c r="F13" i="29"/>
  <c r="D8" i="29"/>
  <c r="F17" i="29"/>
  <c r="D17" i="29"/>
  <c r="D13" i="29"/>
  <c r="F15" i="29"/>
  <c r="F8" i="29"/>
  <c r="F14" i="29"/>
  <c r="D11" i="29"/>
  <c r="F10" i="29"/>
  <c r="D10" i="29"/>
  <c r="D7" i="29"/>
  <c r="D16" i="29"/>
  <c r="I5" i="29"/>
  <c r="D6" i="29"/>
  <c r="F5" i="29"/>
  <c r="F16" i="29"/>
  <c r="F7" i="29"/>
  <c r="F9" i="29"/>
  <c r="D12" i="29"/>
  <c r="F12" i="29"/>
  <c r="F6" i="29"/>
  <c r="F11" i="29"/>
  <c r="H6" i="29"/>
  <c r="I7" i="29"/>
  <c r="H7" i="29"/>
  <c r="D19" i="29"/>
  <c r="K16" i="20" l="1"/>
  <c r="J6" i="29"/>
  <c r="J19" i="29"/>
  <c r="J11" i="29"/>
  <c r="J12" i="29"/>
  <c r="J13" i="29"/>
  <c r="J9" i="29"/>
  <c r="J7" i="29"/>
  <c r="J8" i="29"/>
  <c r="J16" i="29"/>
  <c r="J18" i="29"/>
  <c r="J14" i="29"/>
  <c r="J17" i="29"/>
  <c r="J10" i="29"/>
  <c r="J15" i="29"/>
  <c r="H35" i="19" l="1"/>
  <c r="AI27" i="19" s="1"/>
  <c r="B9" i="29"/>
  <c r="E19" i="29"/>
  <c r="C7" i="29"/>
  <c r="E9" i="29"/>
  <c r="D5" i="29"/>
  <c r="E13" i="29"/>
  <c r="E6" i="29"/>
  <c r="C14" i="29"/>
  <c r="C5" i="29"/>
  <c r="E14" i="29"/>
  <c r="E8" i="29"/>
  <c r="B12" i="29"/>
  <c r="C19" i="29"/>
  <c r="E18" i="29"/>
  <c r="B6" i="29"/>
  <c r="B18" i="29"/>
  <c r="C16" i="29"/>
  <c r="E17" i="29"/>
  <c r="C15" i="29"/>
  <c r="H5" i="29"/>
  <c r="B19" i="29"/>
  <c r="C18" i="29"/>
  <c r="C17" i="29"/>
  <c r="C12" i="29"/>
  <c r="C9" i="29"/>
  <c r="B13" i="29"/>
  <c r="B7" i="29"/>
  <c r="C11" i="29"/>
  <c r="E12" i="29"/>
  <c r="E11" i="29"/>
  <c r="B14" i="29"/>
  <c r="B5" i="29"/>
  <c r="E16" i="29"/>
  <c r="B16" i="29"/>
  <c r="E7" i="29"/>
  <c r="E5" i="29"/>
  <c r="E15" i="29"/>
  <c r="B11" i="29"/>
  <c r="B15" i="29"/>
  <c r="E10" i="29"/>
  <c r="C6" i="29"/>
  <c r="C13" i="29"/>
  <c r="B17" i="29"/>
  <c r="B8" i="29"/>
  <c r="B10" i="29"/>
  <c r="C10" i="29"/>
  <c r="C8" i="29"/>
  <c r="J5" i="29" l="1"/>
  <c r="G5" i="29" s="1"/>
  <c r="G12" i="29"/>
  <c r="G14" i="29"/>
  <c r="G7" i="29"/>
  <c r="G8" i="29"/>
  <c r="G18" i="29"/>
  <c r="G19" i="29"/>
  <c r="G15" i="29"/>
  <c r="G11" i="29"/>
  <c r="G6"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BCF6B54F-29E8-4FDD-871C-706742AFBDA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3D071D80-4EEF-4DB7-A4C5-6A0C28F70641}">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F53DA2FA-5DF0-4C96-A8B0-D47306D1173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D2A0EA5-7281-4DA0-BF9C-D60E5C188AD3}">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33454706-9774-48EE-8F24-6AC67C66FDC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2ACA5779-DAD7-4C3A-A8BB-5E7B0AF5358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B70D97A5-92C5-438D-9FF6-DBE2692E3D5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1" shapeId="0" xr:uid="{586A4926-B0C6-4044-A77C-1701CB838FA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9579FFEF-63DC-468C-B08C-1A5FC0FDCAF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855CE3B2-984A-46F7-8F18-B0C5CD03785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6F0A6C3E-8519-493B-8E5A-C2B5FA83190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F7D35D04-2AC2-45DE-9CCB-C5240085769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AB6B7025-28D5-408D-BA89-DEF36C4627A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DF90CA6A-417A-49FE-A1E5-D6225519AC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2826E378-8799-46D0-9FEA-A46A6022DB7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1" shapeId="0" xr:uid="{EC6EE29C-212D-4485-B6D7-A2341EA9AB6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7DB5F10C-9F70-42E5-9F8F-3A464444733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<sst xmlns="http://schemas.openxmlformats.org/spreadsheetml/2006/main" count="668" uniqueCount="305">
  <si>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</si>
  <si>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</si>
  <si>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</si>
  <si>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</si>
  <si>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</si>
  <si>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</si>
  <si>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</si>
  <si>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</si>
  <si>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</si>
  <si>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</si>
  <si>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</si>
  <si>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</si>
  <si>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</si>
  <si>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</si>
  <si>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</si>
  <si>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</si>
  <si>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</si>
  <si>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</si>
  <si>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</si>
  <si>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</si>
  <si>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</si>
  <si>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</si>
  <si>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</si>
  <si>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</si>
  <si>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</si>
  <si>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</si>
  <si>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</si>
  <si>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</si>
  <si>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</si>
  <si>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</si>
  <si>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</si>
  <si>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</si>
  <si>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</si>
  <si>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</si>
  <si>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</si>
  <si>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</si>
  <si>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</si>
  <si>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</si>
  <si>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</si>
  <si>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</si>
  <si>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</si>
  <si>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</si>
  <si>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</si>
  <si>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</si>
  <si>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</si>
  <si>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</si>
  <si>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</si>
  <si>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</si>
  <si>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</si>
  <si>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</si>
  <si>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</si>
  <si>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</si>
  <si>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</si>
  <si>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</si>
  <si>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</si>
  <si>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</si>
  <si>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</si>
  <si>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</si>
  <si>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</si>
  <si>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</si>
  <si>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</si>
  <si>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</si>
  <si>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</si>
  <si>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</si>
  <si>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</si>
  <si>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</si>
  <si>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</si>
  <si>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</si>
  <si>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</si>
  <si>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</si>
  <si>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</si>
  <si>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</si>
  <si>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</si>
  <si>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</si>
  <si>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</si>
  <si>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</si>
  <si>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</si>
  <si>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</si>
  <si>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</si>
  <si>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</si>
  <si>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</si>
  <si>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</si>
  <si>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</si>
  <si>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</si>
  <si>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</si>
  <si>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</si>
  <si>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</si>
  <si>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</si>
  <si>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</si>
  <si>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</si>
  <si>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</si>
  <si>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</si>
  <si>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</si>
  <si>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</si>
  <si>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</si>
  <si>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</si>
  <si>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</si>
  <si>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</si>
  <si>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</si>
  <si>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</si>
  <si>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</si>
  <si>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</si>
  <si>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</si>
  <si>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</si>
  <si>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</si>
  <si>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</si>
  <si>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</si>
  <si>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</si>
  <si>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</si>
  <si>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</si>
  <si>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</si>
  <si>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</si>
  <si>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</si>
  <si>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</si>
  <si>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</si>
  <si>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</si>
  <si>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</si>
  <si>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</si>
  <si>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</si>
  <si>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</si>
  <si>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</si>
  <si>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</si>
  <si>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</si>
  <si>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</si>
  <si>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</si>
  <si>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</si>
  <si>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</si>
  <si>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</si>
  <si>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</si>
  <si>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</si>
  <si>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</si>
  <si>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</si>
  <si>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</si>
  <si>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</si>
  <si>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</si>
  <si>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</si>
  <si>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</si>
  <si>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</si>
  <si>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</si>
  <si>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</si>
  <si>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</si>
  <si>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</si>
  <si>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</si>
  <si>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</si>
  <si>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</si>
  <si>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</si>
  <si>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</si>
  <si>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</si>
  <si>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</si>
  <si>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</si>
  <si>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</si>
  <si>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</si>
  <si>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</si>
  <si>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</si>
  <si>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</si>
  <si>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</si>
  <si>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</si>
  <si>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</si>
  <si>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</si>
  <si>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</si>
  <si>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</si>
  <si>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</si>
  <si>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</si>
  <si>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</si>
  <si>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</si>
  <si>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</si>
  <si>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</si>
  <si>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</si>
  <si>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</si>
  <si>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</si>
  <si>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</si>
  <si>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</si>
  <si>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</si>
  <si>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</si>
  <si>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</si>
  <si>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</si>
  <si>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</si>
  <si>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</si>
  <si>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</si>
  <si>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</si>
  <si>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</si>
  <si>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</si>
  <si>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</si>
  <si>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</si>
  <si>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</si>
  <si>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</si>
  <si>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</si>
  <si>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</si>
  <si>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</si>
  <si>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</si>
  <si>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</si>
  <si>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</si>
  <si>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</si>
  <si>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</si>
  <si>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</si>
  <si>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</si>
  <si>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</si>
  <si>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</si>
  <si>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</si>
  <si>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</si>
  <si>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</si>
  <si>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</si>
  <si>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</si>
  <si>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</si>
  <si>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</si>
  <si>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</si>
  <si>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</si>
  <si>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</si>
  <si>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</si>
  <si>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</si>
  <si>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</si>
  <si>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</si>
  <si>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</si>
  <si>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</si>
  <si>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</si>
  <si>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</si>
  <si>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</si>
  <si>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</si>
  <si>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</si>
  <si>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</si>
  <si>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</si>
  <si>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</si>
  <si>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</si>
  <si>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</si>
  <si>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</si>
  <si>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</si>
  <si>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</si>
  <si>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</si>
  <si>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</si>
  <si>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</si>
  <si>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</si>
  <si>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</si>
  <si>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</si>
  <si>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</si>
  <si>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</si>
  <si>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</si>
  <si>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</si>
  <si>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</si>
  <si>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</si>
  <si>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</si>
  <si>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</si>
  <si>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</si>
  <si>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</si>
  <si>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</si>
  <si>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</si>
  <si>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</si>
  <si>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</si>
  <si>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</si>
  <si>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</si>
  <si>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</si>
  <si>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</si>
  <si>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</si>
  <si>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</si>
  <si>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</si>
  <si>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</si>
  <si>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</si>
  <si>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</si>
  <si>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</si>
  <si>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</si>
  <si>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</si>
  <si>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</si>
  <si>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</si>
  <si>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富山県知事</t>
    <rPh sb="0" eb="3">
      <t>トヤマケン</t>
    </rPh>
    <rPh sb="3" eb="5">
      <t>チジ</t>
    </rPh>
    <phoneticPr fontId="4"/>
  </si>
  <si>
    <t>令和７年度介護施設等に対するサービス継続支援事業に係る交付申請書及び</t>
    <rPh sb="0" eb="2">
      <t>レイワ</t>
    </rPh>
    <rPh sb="3" eb="5">
      <t>ネンド</t>
    </rPh>
    <rPh sb="5" eb="7">
      <t>カイゴ</t>
    </rPh>
    <rPh sb="7" eb="9">
      <t>シセツ</t>
    </rPh>
    <rPh sb="9" eb="10">
      <t>トウ</t>
    </rPh>
    <rPh sb="11" eb="12">
      <t>タイ</t>
    </rPh>
    <rPh sb="32" eb="33">
      <t>オヨ</t>
    </rPh>
    <phoneticPr fontId="4"/>
  </si>
  <si>
    <t>　　　　事業実績報告書</t>
    <rPh sb="4" eb="6">
      <t>ジギョウ</t>
    </rPh>
    <rPh sb="6" eb="8">
      <t>ジッセキ</t>
    </rPh>
    <rPh sb="8" eb="11">
      <t>ホウコクショ</t>
    </rPh>
    <phoneticPr fontId="4"/>
  </si>
  <si>
    <t>１　事業所・施設別申請額一覧（様式第２号）</t>
    <rPh sb="15" eb="17">
      <t>ヨウシキ</t>
    </rPh>
    <rPh sb="17" eb="18">
      <t>ダイ</t>
    </rPh>
    <rPh sb="19" eb="20">
      <t>ゴウ</t>
    </rPh>
    <phoneticPr fontId="4"/>
  </si>
  <si>
    <t>（様式第１号）</t>
    <rPh sb="1" eb="3">
      <t>ヨウシキ</t>
    </rPh>
    <rPh sb="3" eb="4">
      <t>ダイ</t>
    </rPh>
    <rPh sb="5" eb="6">
      <t>ゴウ</t>
    </rPh>
    <phoneticPr fontId="4"/>
  </si>
  <si>
    <t>２　介護施設等に対するサービス継続支援事業に関する事業実施計画書・事業実績報告書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3" eb="35">
      <t>ジギョウ</t>
    </rPh>
    <rPh sb="35" eb="37">
      <t>ジッセキ</t>
    </rPh>
    <rPh sb="37" eb="40">
      <t>ホウコクショ</t>
    </rPh>
    <phoneticPr fontId="4"/>
  </si>
  <si>
    <t>（事業所単位）（様式第３号）</t>
    <rPh sb="8" eb="10">
      <t>ヨウシキ</t>
    </rPh>
    <rPh sb="10" eb="11">
      <t>ダイ</t>
    </rPh>
    <rPh sb="12" eb="13">
      <t>ゴウ</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</si>
  <si>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</si>
  <si>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支出済額</t>
    <rPh sb="0" eb="2">
      <t>シシュツ</t>
    </rPh>
    <rPh sb="2" eb="3">
      <t>スミ</t>
    </rPh>
    <rPh sb="3" eb="4">
      <t>ガク</t>
    </rPh>
    <phoneticPr fontId="4"/>
  </si>
  <si>
    <t>支出済額（円）
（税抜き）</t>
    <rPh sb="0" eb="2">
      <t>シシュツ</t>
    </rPh>
    <rPh sb="2" eb="3">
      <t>スミ</t>
    </rPh>
    <rPh sb="3" eb="4">
      <t>ガク</t>
    </rPh>
    <rPh sb="5" eb="6">
      <t>エン</t>
    </rPh>
    <rPh sb="9" eb="11">
      <t>ゼイヌ</t>
    </rPh>
    <phoneticPr fontId="4"/>
  </si>
  <si>
    <t>３　添付書類</t>
    <rPh sb="2" eb="6">
      <t>テンプショルイ</t>
    </rPh>
    <phoneticPr fontId="4"/>
  </si>
  <si>
    <t>・様式第３号に記載のある支払済額が分かる資料</t>
    <rPh sb="1" eb="3">
      <t>ヨウシキ</t>
    </rPh>
    <rPh sb="3" eb="4">
      <t>ダイ</t>
    </rPh>
    <rPh sb="5" eb="6">
      <t>ゴウ</t>
    </rPh>
    <rPh sb="7" eb="9">
      <t>キサイ</t>
    </rPh>
    <rPh sb="12" eb="14">
      <t>シハラ</t>
    </rPh>
    <rPh sb="14" eb="15">
      <t>スミ</t>
    </rPh>
    <rPh sb="15" eb="16">
      <t>ガク</t>
    </rPh>
    <rPh sb="17" eb="18">
      <t>ワ</t>
    </rPh>
    <rPh sb="20" eb="22">
      <t>シリョウ</t>
    </rPh>
    <phoneticPr fontId="4"/>
  </si>
  <si>
    <t>（様式第２号）事業所・施設別申請額及び精算額一覧</t>
    <rPh sb="1" eb="3">
      <t>ヨウシキ</t>
    </rPh>
    <rPh sb="3" eb="4">
      <t>ダイ</t>
    </rPh>
    <rPh sb="5" eb="6">
      <t>ゴウ</t>
    </rPh>
    <rPh sb="7" eb="10">
      <t>ジギョウショ</t>
    </rPh>
    <rPh sb="11" eb="13">
      <t>シセツ</t>
    </rPh>
    <rPh sb="13" eb="14">
      <t>ベツ</t>
    </rPh>
    <rPh sb="14" eb="17">
      <t>シンセイガク</t>
    </rPh>
    <rPh sb="17" eb="18">
      <t>オヨ</t>
    </rPh>
    <rPh sb="19" eb="22">
      <t>セイサンガク</t>
    </rPh>
    <rPh sb="22" eb="24">
      <t>イチラン</t>
    </rPh>
    <phoneticPr fontId="4"/>
  </si>
  <si>
    <t>補助予定額
（千円）</t>
    <rPh sb="0" eb="2">
      <t>ホジョ</t>
    </rPh>
    <rPh sb="2" eb="5">
      <t>ヨテイガク</t>
    </rPh>
    <rPh sb="7" eb="9">
      <t>センエン</t>
    </rPh>
    <phoneticPr fontId="4"/>
  </si>
  <si>
    <r>
      <t>（様式第３号）</t>
    </r>
    <r>
      <rPr>
        <b/>
        <sz val="11"/>
        <rFont val="ＭＳ Ｐ明朝"/>
        <family val="1"/>
        <charset val="128"/>
      </rPr>
      <t>※介護施設・事業所ごとに作成してください。</t>
    </r>
    <rPh sb="1" eb="3">
      <t>ヨウシキ</t>
    </rPh>
    <rPh sb="3" eb="4">
      <t>ダイ</t>
    </rPh>
    <rPh sb="5" eb="6">
      <t>ゴウ</t>
    </rPh>
    <rPh sb="8" eb="10">
      <t>カイゴ</t>
    </rPh>
    <rPh sb="10" eb="12">
      <t>シセツ</t>
    </rPh>
    <rPh sb="13" eb="16">
      <t>ジギョウショ</t>
    </rPh>
    <rPh sb="19" eb="21">
      <t>サクセイ</t>
    </rPh>
    <phoneticPr fontId="4"/>
  </si>
  <si>
    <t>介護施設等に対するサービス継続支援事業に関する事業実施計画書及び事業実績報告書（事業所単位）</t>
    <rPh sb="23" eb="25">
      <t>ジギョウ</t>
    </rPh>
    <rPh sb="25" eb="27">
      <t>ジッシ</t>
    </rPh>
    <rPh sb="27" eb="29">
      <t>ケイカク</t>
    </rPh>
    <rPh sb="29" eb="30">
      <t>ショ</t>
    </rPh>
    <rPh sb="30" eb="31">
      <t>オヨ</t>
    </rPh>
    <rPh sb="34" eb="36">
      <t>ジッセキ</t>
    </rPh>
    <rPh sb="36" eb="38">
      <t>ホウコク</t>
    </rPh>
    <rPh sb="40" eb="43">
      <t>ジギョウショ</t>
    </rPh>
    <rPh sb="43" eb="45">
      <t>タンイ</t>
    </rPh>
    <phoneticPr fontId="4"/>
  </si>
  <si>
    <t>1111111111</t>
    <phoneticPr fontId="4"/>
  </si>
  <si>
    <t>富山市０－０</t>
    <rPh sb="0" eb="3">
      <t>トヤマシ</t>
    </rPh>
    <phoneticPr fontId="4"/>
  </si>
  <si>
    <t>〇〇ケアサービス</t>
    <phoneticPr fontId="4"/>
  </si>
  <si>
    <t>代表取締役　富山　花子</t>
    <rPh sb="0" eb="5">
      <t>ダイヒョウトリシマリヤク</t>
    </rPh>
    <rPh sb="6" eb="8">
      <t>トヤマ</t>
    </rPh>
    <rPh sb="9" eb="11">
      <t>ハナコ</t>
    </rPh>
    <phoneticPr fontId="4"/>
  </si>
  <si>
    <t>富山市０－０</t>
    <rPh sb="0" eb="2">
      <t>トヤマ</t>
    </rPh>
    <rPh sb="2" eb="3">
      <t>シ</t>
    </rPh>
    <phoneticPr fontId="4"/>
  </si>
  <si>
    <t>総務部</t>
    <rPh sb="0" eb="3">
      <t>ソウムブ</t>
    </rPh>
    <phoneticPr fontId="4"/>
  </si>
  <si>
    <t>〇〇</t>
    <phoneticPr fontId="4"/>
  </si>
  <si>
    <t>000-000-0000</t>
    <phoneticPr fontId="4"/>
  </si>
  <si>
    <t>aaaaa@mail</t>
    <phoneticPr fontId="4"/>
  </si>
  <si>
    <t>〇〇施設</t>
    <rPh sb="2" eb="4">
      <t>シセツ</t>
    </rPh>
    <phoneticPr fontId="4"/>
  </si>
  <si>
    <t>富山市〇〇町●●番地</t>
    <rPh sb="0" eb="3">
      <t>トヤマシ</t>
    </rPh>
    <rPh sb="5" eb="6">
      <t>マチ</t>
    </rPh>
    <rPh sb="8" eb="10">
      <t>バンチ</t>
    </rPh>
    <phoneticPr fontId="4"/>
  </si>
  <si>
    <t>000-111-2222</t>
    <phoneticPr fontId="4"/>
  </si>
  <si>
    <t>2222222222</t>
    <phoneticPr fontId="4"/>
  </si>
  <si>
    <t>〇〇ホーム</t>
    <phoneticPr fontId="4"/>
  </si>
  <si>
    <t>代表取締役</t>
    <rPh sb="0" eb="5">
      <t>ダイヒョウトリシマリヤク</t>
    </rPh>
    <phoneticPr fontId="4"/>
  </si>
  <si>
    <t>富山　花子</t>
    <rPh sb="0" eb="2">
      <t>トヤマ</t>
    </rPh>
    <rPh sb="3" eb="5">
      <t>ハナコ</t>
    </rPh>
    <phoneticPr fontId="4"/>
  </si>
  <si>
    <t>××</t>
    <phoneticPr fontId="4"/>
  </si>
  <si>
    <t>０１２３</t>
    <phoneticPr fontId="4"/>
  </si>
  <si>
    <t>４５６</t>
    <phoneticPr fontId="4"/>
  </si>
  <si>
    <t>普通預金</t>
  </si>
  <si>
    <t>０１２３４５６</t>
    <phoneticPr fontId="4"/>
  </si>
  <si>
    <t>銀行</t>
  </si>
  <si>
    <t>支店</t>
  </si>
  <si>
    <t>食材費〇名分</t>
    <rPh sb="0" eb="3">
      <t>ショクザイヒ</t>
    </rPh>
    <rPh sb="4" eb="6">
      <t>メイブン</t>
    </rPh>
    <phoneticPr fontId="4"/>
  </si>
  <si>
    <t>食材費</t>
    <rPh sb="0" eb="3">
      <t>ショクザイヒ</t>
    </rPh>
    <phoneticPr fontId="4"/>
  </si>
  <si>
    <t>調理委託費</t>
    <rPh sb="0" eb="5">
      <t>チョウリイタクヒ</t>
    </rPh>
    <phoneticPr fontId="4"/>
  </si>
  <si>
    <t>振込先口座</t>
    <rPh sb="0" eb="1">
      <t>フ</t>
    </rPh>
    <rPh sb="1" eb="2">
      <t>コ</t>
    </rPh>
    <rPh sb="2" eb="3">
      <t>サキ</t>
    </rPh>
    <rPh sb="3" eb="5">
      <t>コウザ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</si>
</sst>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u/>
      <sz val="11"/>
      <color theme="1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3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28"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2" xfId="0" applyFont="1" applyBorder="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7" xfId="0" applyFont="1" applyBorder="1">
      <alignment vertical="center"/>
    </xf>
    <xf numFmtId="0" fontId="32" fillId="0" borderId="38" xfId="0" applyFont="1" applyBorder="1">
      <alignment vertical="center"/>
    </xf>
    <xf numFmtId="0" fontId="39" fillId="0" borderId="40" xfId="0" applyFont="1" applyBorder="1" applyAlignment="1">
      <alignment vertical="center" wrapText="1"/>
    </xf>
    <xf numFmtId="49" fontId="47" fillId="9" borderId="43" xfId="0" applyNumberFormat="1" applyFont="1" applyFill="1" applyBorder="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52" fillId="0" borderId="37" xfId="0" applyFont="1" applyBorder="1">
      <alignmen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8" xfId="0" applyFont="1" applyBorder="1">
      <alignment vertical="center"/>
    </xf>
    <xf numFmtId="0" fontId="53" fillId="0" borderId="9" xfId="0" applyFont="1" applyBorder="1" applyAlignment="1">
      <alignment horizontal="center" vertical="center"/>
    </xf>
    <xf numFmtId="49" fontId="47" fillId="0" borderId="7" xfId="0" applyNumberFormat="1" applyFont="1" applyBorder="1">
      <alignment vertical="center"/>
    </xf>
    <xf numFmtId="0" fontId="53" fillId="0" borderId="45" xfId="0" applyFont="1" applyBorder="1" applyAlignment="1">
      <alignment horizontal="center" vertical="center"/>
    </xf>
    <xf numFmtId="49" fontId="47" fillId="0" borderId="49" xfId="0" applyNumberFormat="1" applyFont="1" applyBorder="1">
      <alignment vertical="center"/>
    </xf>
    <xf numFmtId="49" fontId="47" fillId="0" borderId="40" xfId="0" applyNumberFormat="1" applyFont="1" applyBorder="1">
      <alignment vertical="center"/>
    </xf>
    <xf numFmtId="0" fontId="53" fillId="0" borderId="47" xfId="0" applyFont="1" applyBorder="1" applyAlignment="1">
      <alignment horizontal="center" vertical="center"/>
    </xf>
    <xf numFmtId="0" fontId="32" fillId="0" borderId="46" xfId="0" applyFont="1" applyBorder="1">
      <alignment vertical="center"/>
    </xf>
    <xf numFmtId="0" fontId="32" fillId="0" borderId="40" xfId="0" applyFont="1" applyBorder="1">
      <alignment vertical="center"/>
    </xf>
    <xf numFmtId="0" fontId="44" fillId="0" borderId="40" xfId="0" applyFont="1" applyBorder="1">
      <alignment vertical="center"/>
    </xf>
    <xf numFmtId="0" fontId="32" fillId="0" borderId="47" xfId="0" applyFont="1" applyBorder="1">
      <alignment vertical="center"/>
    </xf>
    <xf numFmtId="0" fontId="55"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7"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12" fillId="2" borderId="27" xfId="0" applyFont="1" applyFill="1" applyBorder="1" applyAlignment="1">
      <alignment vertical="center" shrinkToFit="1"/>
    </xf>
    <xf numFmtId="0" fontId="8" fillId="0" borderId="7" xfId="0" applyFont="1" applyFill="1" applyBorder="1">
      <alignment vertical="center"/>
    </xf>
    <xf numFmtId="0" fontId="12" fillId="0" borderId="0" xfId="0" applyFont="1" applyFill="1" applyBorder="1" applyAlignment="1">
      <alignment horizontal="center" vertical="center"/>
    </xf>
    <xf numFmtId="0" fontId="13" fillId="0" borderId="0" xfId="0" applyFont="1" applyFill="1" applyAlignment="1">
      <alignment vertical="center" wrapText="1"/>
    </xf>
    <xf numFmtId="0" fontId="26" fillId="0" borderId="0" xfId="0" applyFont="1" applyFill="1" applyBorder="1">
      <alignment vertical="center"/>
    </xf>
    <xf numFmtId="0" fontId="14" fillId="3"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0" fontId="56" fillId="3" borderId="27" xfId="7" applyFill="1" applyBorder="1" applyAlignment="1">
      <alignment vertical="center" shrinkToFit="1"/>
    </xf>
    <xf numFmtId="0" fontId="6" fillId="3" borderId="27"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9"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wrapText="1" shrinkToFit="1"/>
    </xf>
    <xf numFmtId="0" fontId="12" fillId="2" borderId="14"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53" xfId="0" applyFont="1" applyFill="1" applyBorder="1" applyAlignment="1">
      <alignment vertical="center"/>
    </xf>
    <xf numFmtId="0" fontId="12" fillId="4" borderId="36" xfId="0" applyFont="1" applyFill="1" applyBorder="1" applyAlignment="1">
      <alignment vertical="center"/>
    </xf>
    <xf numFmtId="0" fontId="12" fillId="4" borderId="55" xfId="0" applyFont="1" applyFill="1" applyBorder="1" applyAlignment="1">
      <alignment vertical="center"/>
    </xf>
    <xf numFmtId="178" fontId="12" fillId="0" borderId="52"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36" xfId="0" applyNumberFormat="1" applyFont="1" applyBorder="1" applyAlignment="1">
      <alignment vertical="center" shrinkToFit="1"/>
    </xf>
    <xf numFmtId="0" fontId="12" fillId="2" borderId="50"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1"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8" xfId="0" applyFont="1" applyFill="1" applyBorder="1" applyAlignment="1">
      <alignment vertical="center"/>
    </xf>
    <xf numFmtId="178" fontId="12" fillId="0" borderId="56"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0" fontId="10" fillId="3" borderId="18" xfId="0" applyFont="1" applyFill="1" applyBorder="1" applyAlignment="1">
      <alignment horizontal="lef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pplyAlignment="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2" xfId="0" applyFont="1" applyBorder="1" applyAlignment="1">
      <alignment horizontal="center" vertical="center"/>
    </xf>
    <xf numFmtId="0" fontId="29" fillId="0" borderId="0" xfId="0" applyFont="1" applyAlignment="1">
      <alignment horizontal="left" vertical="center"/>
    </xf>
    <xf numFmtId="0" fontId="31" fillId="0" borderId="3" xfId="0" applyFont="1" applyBorder="1" applyAlignment="1">
      <alignment horizontal="center" vertical="center"/>
    </xf>
    <xf numFmtId="0" fontId="31" fillId="0" borderId="7" xfId="0" applyFont="1" applyBorder="1">
      <alignment vertical="center"/>
    </xf>
    <xf numFmtId="0" fontId="0" fillId="0" borderId="7" xfId="0" applyBorder="1">
      <alignment vertical="center"/>
    </xf>
    <xf numFmtId="0" fontId="32" fillId="0" borderId="0" xfId="0" applyFont="1" applyAlignment="1">
      <alignment horizontal="left" vertical="center"/>
    </xf>
    <xf numFmtId="0" fontId="31" fillId="8" borderId="28" xfId="0" applyFont="1" applyFill="1" applyBorder="1" applyAlignment="1">
      <alignment horizontal="center" vertical="center"/>
    </xf>
    <xf numFmtId="0" fontId="31" fillId="8" borderId="29" xfId="0" applyFont="1" applyFill="1" applyBorder="1" applyAlignment="1">
      <alignment horizontal="center" vertical="center"/>
    </xf>
    <xf numFmtId="0" fontId="31" fillId="8" borderId="32" xfId="0" applyFont="1" applyFill="1" applyBorder="1" applyAlignment="1">
      <alignment horizontal="center" vertical="center"/>
    </xf>
    <xf numFmtId="0" fontId="33" fillId="8" borderId="28" xfId="0" applyFont="1" applyFill="1" applyBorder="1" applyAlignment="1">
      <alignment horizontal="center" vertical="center" wrapText="1"/>
    </xf>
    <xf numFmtId="0" fontId="33" fillId="8" borderId="29" xfId="0" applyFont="1" applyFill="1" applyBorder="1" applyAlignment="1">
      <alignment horizontal="center" vertical="center" wrapText="1"/>
    </xf>
    <xf numFmtId="0" fontId="37" fillId="0" borderId="31" xfId="0" applyFont="1" applyBorder="1" applyAlignment="1">
      <alignment horizontal="left" vertical="center" wrapText="1"/>
    </xf>
    <xf numFmtId="0" fontId="37" fillId="0" borderId="29" xfId="0" applyFont="1" applyBorder="1" applyAlignment="1">
      <alignment horizontal="left" vertical="center" wrapText="1"/>
    </xf>
    <xf numFmtId="0" fontId="37" fillId="0" borderId="32" xfId="0" applyFont="1" applyBorder="1" applyAlignment="1">
      <alignment horizontal="left" vertical="center" wrapText="1"/>
    </xf>
    <xf numFmtId="0" fontId="38" fillId="0" borderId="39" xfId="0" applyFont="1" applyBorder="1" applyAlignment="1">
      <alignment wrapText="1"/>
    </xf>
    <xf numFmtId="0" fontId="38" fillId="0" borderId="40" xfId="0" applyFont="1" applyBorder="1" applyAlignment="1">
      <alignment wrapText="1"/>
    </xf>
    <xf numFmtId="0" fontId="42" fillId="7" borderId="29" xfId="0" applyFont="1" applyFill="1" applyBorder="1" applyAlignment="1">
      <alignment horizontal="center" vertical="center" wrapText="1"/>
    </xf>
    <xf numFmtId="0" fontId="43" fillId="7" borderId="29" xfId="0" applyFont="1" applyFill="1" applyBorder="1" applyAlignment="1">
      <alignment horizontal="center" vertical="center" wrapText="1"/>
    </xf>
    <xf numFmtId="0" fontId="43" fillId="7" borderId="32" xfId="0" applyFont="1" applyFill="1" applyBorder="1" applyAlignment="1">
      <alignment horizontal="center" vertical="center" wrapText="1"/>
    </xf>
    <xf numFmtId="0" fontId="44" fillId="4" borderId="0" xfId="0" applyFont="1" applyFill="1" applyAlignment="1">
      <alignment horizontal="left" vertical="center" wrapText="1"/>
    </xf>
    <xf numFmtId="0" fontId="40" fillId="8" borderId="41" xfId="0" applyFont="1" applyFill="1" applyBorder="1" applyAlignment="1">
      <alignment horizontal="center" vertical="center" wrapText="1"/>
    </xf>
    <xf numFmtId="0" fontId="40" fillId="8" borderId="39" xfId="0" applyFont="1" applyFill="1" applyBorder="1" applyAlignment="1">
      <alignment horizontal="center" vertical="center"/>
    </xf>
    <xf numFmtId="0" fontId="46" fillId="8" borderId="42" xfId="0" applyFont="1" applyFill="1" applyBorder="1" applyAlignment="1">
      <alignment horizontal="center" vertical="center"/>
    </xf>
    <xf numFmtId="49" fontId="47" fillId="0" borderId="31" xfId="0" applyNumberFormat="1" applyFont="1" applyBorder="1" applyAlignment="1">
      <alignment horizontal="center" vertical="center"/>
    </xf>
    <xf numFmtId="49" fontId="47" fillId="0" borderId="29" xfId="0" applyNumberFormat="1" applyFont="1" applyBorder="1" applyAlignment="1">
      <alignment horizontal="center" vertical="center"/>
    </xf>
    <xf numFmtId="49" fontId="47" fillId="0" borderId="32" xfId="0" applyNumberFormat="1" applyFont="1" applyBorder="1" applyAlignment="1">
      <alignment horizontal="center" vertical="center"/>
    </xf>
    <xf numFmtId="0" fontId="40" fillId="8" borderId="28" xfId="0" applyFont="1" applyFill="1" applyBorder="1" applyAlignment="1">
      <alignment horizontal="center" vertical="center" wrapText="1"/>
    </xf>
    <xf numFmtId="0" fontId="40" fillId="8" borderId="29" xfId="0" applyFont="1" applyFill="1" applyBorder="1" applyAlignment="1">
      <alignment horizontal="center" vertical="center" wrapText="1"/>
    </xf>
    <xf numFmtId="49" fontId="47" fillId="0" borderId="28" xfId="0" applyNumberFormat="1" applyFont="1" applyBorder="1" applyAlignment="1">
      <alignment horizontal="center" vertical="center"/>
    </xf>
    <xf numFmtId="0" fontId="40" fillId="8" borderId="39"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0" borderId="29" xfId="0" applyFont="1" applyBorder="1" applyAlignment="1">
      <alignment horizontal="center" vertical="center" wrapText="1"/>
    </xf>
    <xf numFmtId="0" fontId="42" fillId="7" borderId="32" xfId="0" applyFont="1" applyFill="1" applyBorder="1" applyAlignment="1">
      <alignment horizontal="center" vertical="center" wrapText="1"/>
    </xf>
    <xf numFmtId="0" fontId="40" fillId="8" borderId="32" xfId="0" applyFont="1" applyFill="1" applyBorder="1" applyAlignment="1">
      <alignment horizontal="center" vertical="center" wrapText="1"/>
    </xf>
    <xf numFmtId="0" fontId="41" fillId="0" borderId="28" xfId="0" applyFont="1" applyBorder="1" applyAlignment="1">
      <alignment horizontal="center" vertical="center" wrapText="1"/>
    </xf>
    <xf numFmtId="0" fontId="40" fillId="8" borderId="29" xfId="0" applyFont="1" applyFill="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32" xfId="0" applyFont="1" applyBorder="1" applyAlignment="1">
      <alignment horizontal="center" vertical="center"/>
    </xf>
    <xf numFmtId="0" fontId="49" fillId="8" borderId="28" xfId="0" applyFont="1" applyFill="1" applyBorder="1" applyAlignment="1">
      <alignment horizontal="center" vertical="center" wrapText="1"/>
    </xf>
    <xf numFmtId="0" fontId="49" fillId="8" borderId="29" xfId="0" applyFont="1" applyFill="1" applyBorder="1" applyAlignment="1">
      <alignment horizontal="center" vertical="center" wrapText="1"/>
    </xf>
    <xf numFmtId="0" fontId="40" fillId="8" borderId="41" xfId="0" applyFont="1" applyFill="1" applyBorder="1" applyAlignment="1">
      <alignment horizontal="center" vertical="center"/>
    </xf>
    <xf numFmtId="0" fontId="40" fillId="8" borderId="44" xfId="0" applyFont="1" applyFill="1" applyBorder="1" applyAlignment="1">
      <alignment horizontal="center" vertical="center"/>
    </xf>
    <xf numFmtId="0" fontId="40" fillId="8" borderId="37" xfId="0" applyFont="1" applyFill="1" applyBorder="1" applyAlignment="1">
      <alignment horizontal="center" vertical="center"/>
    </xf>
    <xf numFmtId="0" fontId="40" fillId="8" borderId="0" xfId="0" applyFont="1" applyFill="1" applyAlignment="1">
      <alignment horizontal="center" vertical="center"/>
    </xf>
    <xf numFmtId="0" fontId="40" fillId="8" borderId="38" xfId="0" applyFont="1" applyFill="1" applyBorder="1" applyAlignment="1">
      <alignment horizontal="center" vertical="center"/>
    </xf>
    <xf numFmtId="0" fontId="40" fillId="8" borderId="46" xfId="0" applyFont="1" applyFill="1" applyBorder="1" applyAlignment="1">
      <alignment horizontal="center" vertical="center"/>
    </xf>
    <xf numFmtId="0" fontId="40" fillId="8" borderId="40" xfId="0" applyFont="1" applyFill="1" applyBorder="1" applyAlignment="1">
      <alignment horizontal="center" vertical="center"/>
    </xf>
    <xf numFmtId="0" fontId="40" fillId="8" borderId="47" xfId="0" applyFont="1" applyFill="1" applyBorder="1" applyAlignment="1">
      <alignment horizontal="center" vertical="center"/>
    </xf>
    <xf numFmtId="0" fontId="40" fillId="8" borderId="30" xfId="0" applyFont="1" applyFill="1" applyBorder="1" applyAlignment="1">
      <alignment horizontal="center" vertical="center"/>
    </xf>
    <xf numFmtId="0" fontId="52" fillId="0" borderId="31" xfId="0" applyFont="1" applyBorder="1" applyAlignment="1">
      <alignment horizontal="center" vertical="center"/>
    </xf>
    <xf numFmtId="0" fontId="52" fillId="0" borderId="29" xfId="0" applyFont="1" applyBorder="1" applyAlignment="1">
      <alignment horizontal="center" vertical="center"/>
    </xf>
    <xf numFmtId="0" fontId="40" fillId="8" borderId="28" xfId="0" applyFont="1" applyFill="1" applyBorder="1" applyAlignment="1">
      <alignment horizontal="center" vertical="center"/>
    </xf>
    <xf numFmtId="0" fontId="40" fillId="8" borderId="32"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52" fillId="0" borderId="28" xfId="0" applyFont="1" applyBorder="1" applyAlignment="1">
      <alignment horizontal="center" vertical="center"/>
    </xf>
    <xf numFmtId="0" fontId="52" fillId="0" borderId="32" xfId="0" applyFont="1" applyBorder="1" applyAlignment="1">
      <alignment horizontal="center" vertical="center"/>
    </xf>
    <xf numFmtId="0" fontId="40" fillId="8" borderId="7" xfId="0" applyFont="1" applyFill="1" applyBorder="1" applyAlignment="1">
      <alignment horizontal="center" vertical="center"/>
    </xf>
    <xf numFmtId="0" fontId="40" fillId="8"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0" xfId="0" applyFont="1" applyBorder="1" applyAlignment="1">
      <alignment horizontal="center" vertical="center"/>
    </xf>
    <xf numFmtId="0" fontId="40" fillId="8" borderId="48" xfId="0" applyFont="1" applyFill="1" applyBorder="1" applyAlignment="1">
      <alignment horizontal="center" vertical="center"/>
    </xf>
    <xf numFmtId="0" fontId="54" fillId="0" borderId="37" xfId="0" applyFont="1" applyBorder="1" applyAlignment="1">
      <alignment vertical="center" wrapText="1"/>
    </xf>
    <xf numFmtId="0" fontId="54" fillId="0" borderId="0" xfId="0" applyFont="1" applyAlignment="1">
      <alignment vertical="center" wrapText="1"/>
    </xf>
    <xf numFmtId="0" fontId="54" fillId="0" borderId="38" xfId="0" applyFont="1" applyBorder="1" applyAlignment="1">
      <alignment vertical="center"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0" fontId="31" fillId="0" borderId="0" xfId="0" applyFont="1" applyAlignment="1">
      <alignment horizontal="center" vertical="top" wrapText="1"/>
    </xf>
    <xf numFmtId="0" fontId="31" fillId="0" borderId="7" xfId="0" applyFont="1" applyBorder="1" applyAlignment="1">
      <alignment horizontal="left" vertical="center" wrapText="1"/>
    </xf>
    <xf numFmtId="0" fontId="31" fillId="0" borderId="7" xfId="0" applyFont="1" applyBorder="1" applyAlignment="1">
      <alignment horizontal="center" vertical="center"/>
    </xf>
    <xf numFmtId="0" fontId="31" fillId="0" borderId="2" xfId="0" applyFont="1" applyBorder="1" applyAlignment="1">
      <alignment vertical="center" wrapText="1"/>
    </xf>
    <xf numFmtId="0" fontId="31" fillId="0" borderId="2" xfId="0" applyFont="1" applyBorder="1" applyAlignment="1">
      <alignment horizontal="center" vertical="center" wrapTex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aa@mai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41"/>
  <sheetViews>
    <sheetView showGridLines="0" showZeros="0" topLeftCell="A6" zoomScaleNormal="100" zoomScaleSheetLayoutView="100" workbookViewId="0">
      <selection activeCell="U21" sqref="U21"/>
    </sheetView>
  </sheetViews>
  <sheetFormatPr defaultColWidth="2.26953125" defaultRowHeight="12"/>
  <cols>
    <col min="1" max="1" width="2.6328125" style="1" customWidth="1"/>
    <col min="2" max="37" width="2.26953125" style="1"/>
    <col min="38" max="39" width="2.26953125" style="171"/>
    <col min="40" max="16384" width="2.26953125" style="1"/>
  </cols>
  <sheetData>
    <row r="1" spans="1:39" ht="13">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M1" s="169" t="s">
        <v>266</v>
      </c>
    </row>
    <row r="2" spans="1:39" ht="22.5" customHeight="1">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row>
    <row r="3" spans="1:39" ht="13">
      <c r="A3" s="170"/>
      <c r="B3" s="170"/>
      <c r="C3" s="173"/>
      <c r="D3" s="173"/>
      <c r="E3" s="170"/>
      <c r="F3" s="170"/>
      <c r="G3" s="170"/>
      <c r="H3" s="170"/>
      <c r="I3" s="170"/>
      <c r="J3" s="170"/>
      <c r="K3" s="170"/>
      <c r="L3" s="170"/>
      <c r="M3" s="170"/>
      <c r="N3" s="170"/>
      <c r="O3" s="170"/>
      <c r="P3" s="170"/>
      <c r="Q3" s="170"/>
      <c r="R3" s="170"/>
      <c r="S3" s="170"/>
      <c r="T3" s="170"/>
      <c r="U3" s="170"/>
      <c r="V3" s="170"/>
      <c r="W3" s="170"/>
      <c r="X3" s="170"/>
      <c r="Y3" s="170"/>
      <c r="Z3" s="170"/>
      <c r="AA3" s="170"/>
      <c r="AB3" s="98"/>
      <c r="AC3" s="97" t="s">
        <v>0</v>
      </c>
      <c r="AD3" s="199">
        <v>8</v>
      </c>
      <c r="AE3" s="199"/>
      <c r="AF3" s="99" t="s">
        <v>1</v>
      </c>
      <c r="AG3" s="199">
        <v>4</v>
      </c>
      <c r="AH3" s="199"/>
      <c r="AI3" s="99" t="s">
        <v>2</v>
      </c>
      <c r="AJ3" s="199">
        <v>1</v>
      </c>
      <c r="AK3" s="199"/>
      <c r="AL3" s="173" t="s">
        <v>3</v>
      </c>
      <c r="AM3" s="173"/>
    </row>
    <row r="4" spans="1:39" s="171" customFormat="1" ht="45" customHeight="1">
      <c r="A4" s="170"/>
      <c r="B4" s="170"/>
      <c r="C4" s="173"/>
      <c r="D4" s="173"/>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row>
    <row r="5" spans="1:39" ht="18" customHeight="1">
      <c r="A5" s="200" t="s">
        <v>262</v>
      </c>
      <c r="B5" s="200"/>
      <c r="C5" s="200"/>
      <c r="D5" s="200"/>
      <c r="E5" s="200"/>
      <c r="F5" s="200"/>
      <c r="G5" s="200"/>
      <c r="H5" s="170"/>
      <c r="I5" s="170" t="s">
        <v>4</v>
      </c>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row>
    <row r="6" spans="1:39" ht="45" customHeight="1">
      <c r="A6" s="169"/>
      <c r="B6" s="169"/>
      <c r="C6" s="169"/>
      <c r="D6" s="169"/>
      <c r="E6" s="169"/>
      <c r="F6" s="169"/>
      <c r="G6" s="169"/>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row>
    <row r="7" spans="1:39" ht="15.75" customHeight="1">
      <c r="A7" s="169"/>
      <c r="B7" s="169"/>
      <c r="C7" s="169"/>
      <c r="D7" s="169"/>
      <c r="E7" s="169"/>
      <c r="F7" s="169"/>
      <c r="G7" s="169"/>
      <c r="H7" s="170"/>
      <c r="I7" s="170"/>
      <c r="J7" s="170"/>
      <c r="K7" s="170"/>
      <c r="L7" s="170"/>
      <c r="M7" s="170"/>
      <c r="N7" s="170"/>
      <c r="O7" s="170"/>
      <c r="P7" s="170"/>
      <c r="Q7" s="170"/>
      <c r="R7" s="170"/>
      <c r="S7" s="170"/>
      <c r="T7" s="170"/>
      <c r="U7" s="170"/>
      <c r="V7" s="170"/>
      <c r="W7" s="181" t="s">
        <v>279</v>
      </c>
      <c r="X7" s="181"/>
      <c r="Y7" s="181"/>
      <c r="Z7" s="181"/>
      <c r="AA7" s="181"/>
      <c r="AB7" s="181"/>
      <c r="AC7" s="181"/>
      <c r="AD7" s="181"/>
      <c r="AE7" s="181"/>
      <c r="AF7" s="181"/>
      <c r="AG7" s="181"/>
      <c r="AH7" s="181"/>
      <c r="AI7" s="181"/>
      <c r="AJ7" s="181"/>
      <c r="AK7" s="181"/>
      <c r="AL7" s="169"/>
      <c r="AM7" s="170"/>
    </row>
    <row r="8" spans="1:39" ht="15.75" customHeight="1">
      <c r="A8" s="169"/>
      <c r="B8" s="169"/>
      <c r="C8" s="169"/>
      <c r="D8" s="169"/>
      <c r="E8" s="169"/>
      <c r="F8" s="169"/>
      <c r="G8" s="169"/>
      <c r="H8" s="170"/>
      <c r="I8" s="170"/>
      <c r="J8" s="170"/>
      <c r="K8" s="170"/>
      <c r="L8" s="170"/>
      <c r="M8" s="170"/>
      <c r="N8" s="170"/>
      <c r="O8" s="170"/>
      <c r="P8" s="170"/>
      <c r="Q8" s="170"/>
      <c r="R8" s="170"/>
      <c r="S8" s="170"/>
      <c r="T8" s="170"/>
      <c r="U8" s="170"/>
      <c r="V8" s="170"/>
      <c r="W8" s="181" t="s">
        <v>280</v>
      </c>
      <c r="X8" s="181"/>
      <c r="Y8" s="181"/>
      <c r="Z8" s="181"/>
      <c r="AA8" s="181"/>
      <c r="AB8" s="181"/>
      <c r="AC8" s="181"/>
      <c r="AD8" s="181"/>
      <c r="AE8" s="181"/>
      <c r="AF8" s="181"/>
      <c r="AG8" s="181"/>
      <c r="AH8" s="181"/>
      <c r="AI8" s="181"/>
      <c r="AJ8" s="181"/>
      <c r="AK8" s="181"/>
      <c r="AL8" s="169"/>
      <c r="AM8" s="170"/>
    </row>
    <row r="9" spans="1:39" ht="15.75" customHeight="1">
      <c r="A9" s="169"/>
      <c r="B9" s="169"/>
      <c r="C9" s="169"/>
      <c r="D9" s="169"/>
      <c r="E9" s="169"/>
      <c r="F9" s="169"/>
      <c r="G9" s="169"/>
      <c r="H9" s="170"/>
      <c r="I9" s="170"/>
      <c r="J9" s="170"/>
      <c r="K9" s="170"/>
      <c r="L9" s="170"/>
      <c r="M9" s="170"/>
      <c r="N9" s="170"/>
      <c r="O9" s="170"/>
      <c r="P9" s="170"/>
      <c r="Q9" s="170"/>
      <c r="R9" s="170"/>
      <c r="S9" s="170"/>
      <c r="T9" s="170"/>
      <c r="U9" s="170"/>
      <c r="V9" s="170"/>
      <c r="W9" s="181" t="s">
        <v>281</v>
      </c>
      <c r="X9" s="181"/>
      <c r="Y9" s="181"/>
      <c r="Z9" s="181"/>
      <c r="AA9" s="181"/>
      <c r="AB9" s="181"/>
      <c r="AC9" s="181"/>
      <c r="AD9" s="181"/>
      <c r="AE9" s="181"/>
      <c r="AF9" s="181"/>
      <c r="AG9" s="181"/>
      <c r="AH9" s="181"/>
      <c r="AI9" s="181"/>
      <c r="AJ9" s="181"/>
      <c r="AK9" s="181"/>
      <c r="AL9" s="175"/>
      <c r="AM9" s="170"/>
    </row>
    <row r="10" spans="1:39" s="171" customFormat="1" ht="60" customHeight="1">
      <c r="A10" s="169"/>
      <c r="B10" s="169"/>
      <c r="C10" s="169"/>
      <c r="D10" s="169"/>
      <c r="E10" s="169"/>
      <c r="F10" s="169"/>
      <c r="G10" s="169"/>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row>
    <row r="11" spans="1:39" s="171" customFormat="1" ht="18" customHeight="1">
      <c r="A11" s="198" t="s">
        <v>263</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row>
    <row r="12" spans="1:39" s="171" customFormat="1" ht="18" customHeight="1">
      <c r="A12" s="172" t="s">
        <v>264</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row>
    <row r="13" spans="1:39" s="171" customFormat="1" ht="56.25" customHeight="1">
      <c r="A13" s="170"/>
      <c r="B13" s="170"/>
      <c r="C13" s="173"/>
      <c r="D13" s="173"/>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row>
    <row r="14" spans="1:39" s="171" customFormat="1" ht="13">
      <c r="A14" s="170" t="s">
        <v>224</v>
      </c>
      <c r="B14" s="170"/>
      <c r="C14" s="173"/>
      <c r="D14" s="173"/>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row>
    <row r="15" spans="1:39" s="171" customFormat="1" ht="57.75" customHeight="1">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row>
    <row r="16" spans="1:39" s="171" customFormat="1" ht="14.25" customHeight="1">
      <c r="A16" s="170"/>
      <c r="B16" s="187" t="s">
        <v>5</v>
      </c>
      <c r="C16" s="187"/>
      <c r="D16" s="187"/>
      <c r="E16" s="187"/>
      <c r="F16" s="187"/>
      <c r="G16" s="187"/>
      <c r="H16" s="187"/>
      <c r="I16" s="187"/>
      <c r="J16" s="187"/>
      <c r="K16" s="188">
        <f ca="1">SUM(申請額一覧!I5:I19)</f>
        <v>1260</v>
      </c>
      <c r="L16" s="187"/>
      <c r="M16" s="187"/>
      <c r="N16" s="187"/>
      <c r="O16" s="187"/>
      <c r="P16" s="187"/>
      <c r="Q16" s="187"/>
      <c r="R16" s="187"/>
      <c r="S16" s="170" t="s">
        <v>6</v>
      </c>
      <c r="T16" s="170"/>
      <c r="U16" s="170"/>
      <c r="V16" s="170"/>
      <c r="W16" s="170"/>
      <c r="X16" s="170"/>
      <c r="Y16" s="170"/>
      <c r="Z16" s="170"/>
      <c r="AA16" s="170"/>
      <c r="AB16" s="170"/>
      <c r="AC16" s="170"/>
      <c r="AD16" s="170"/>
      <c r="AE16" s="170"/>
      <c r="AF16" s="170"/>
      <c r="AG16" s="170"/>
      <c r="AH16" s="170"/>
      <c r="AI16" s="170"/>
      <c r="AJ16" s="170"/>
      <c r="AK16" s="170"/>
      <c r="AL16" s="170"/>
      <c r="AM16" s="170"/>
    </row>
    <row r="17" spans="1:39" s="171" customFormat="1" ht="14.25" customHeight="1">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row>
    <row r="18" spans="1:39" s="171" customFormat="1" ht="14.25" customHeight="1">
      <c r="A18" s="170"/>
      <c r="B18" s="170"/>
      <c r="C18" s="172"/>
      <c r="D18" s="172"/>
      <c r="E18" s="172"/>
      <c r="F18" s="172"/>
      <c r="G18" s="172"/>
      <c r="H18" s="172"/>
      <c r="I18" s="172"/>
      <c r="J18" s="172"/>
      <c r="K18" s="172"/>
      <c r="L18" s="172"/>
      <c r="M18" s="172"/>
      <c r="N18" s="172"/>
      <c r="O18" s="172"/>
      <c r="P18" s="172"/>
      <c r="Q18" s="172"/>
      <c r="R18" s="172"/>
      <c r="S18" s="172"/>
      <c r="T18" s="172"/>
      <c r="U18" s="172"/>
      <c r="V18" s="172"/>
      <c r="W18" s="172"/>
      <c r="X18" s="174"/>
      <c r="Y18" s="174"/>
      <c r="Z18" s="174"/>
      <c r="AA18" s="174"/>
      <c r="AB18" s="174"/>
      <c r="AC18" s="170"/>
      <c r="AD18" s="170"/>
      <c r="AE18" s="170"/>
      <c r="AF18" s="170"/>
      <c r="AG18" s="170"/>
      <c r="AH18" s="170"/>
      <c r="AI18" s="170"/>
      <c r="AJ18" s="170"/>
      <c r="AK18" s="170"/>
      <c r="AL18" s="170"/>
      <c r="AM18" s="170"/>
    </row>
    <row r="19" spans="1:39" s="171" customFormat="1" ht="14.25" customHeight="1">
      <c r="A19" s="170"/>
      <c r="B19" s="170"/>
      <c r="C19" s="172"/>
      <c r="D19" s="172"/>
      <c r="E19" s="172"/>
      <c r="F19" s="172"/>
      <c r="G19" s="172"/>
      <c r="H19" s="172"/>
      <c r="I19" s="172"/>
      <c r="J19" s="172"/>
      <c r="K19" s="172"/>
      <c r="L19" s="172"/>
      <c r="M19" s="172"/>
      <c r="N19" s="172"/>
      <c r="O19" s="172"/>
      <c r="P19" s="172"/>
      <c r="Q19" s="172"/>
      <c r="R19" s="172"/>
      <c r="S19" s="172"/>
      <c r="T19" s="172"/>
      <c r="U19" s="172"/>
      <c r="V19" s="172"/>
      <c r="W19" s="172"/>
      <c r="X19" s="174"/>
      <c r="Y19" s="174"/>
      <c r="Z19" s="174"/>
      <c r="AA19" s="174"/>
      <c r="AB19" s="174"/>
      <c r="AC19" s="170"/>
      <c r="AD19" s="170"/>
      <c r="AE19" s="170"/>
      <c r="AF19" s="170"/>
      <c r="AG19" s="170"/>
      <c r="AH19" s="170"/>
      <c r="AI19" s="170"/>
      <c r="AJ19" s="170"/>
      <c r="AK19" s="170"/>
      <c r="AL19" s="170"/>
      <c r="AM19" s="170"/>
    </row>
    <row r="20" spans="1:39" s="171" customFormat="1" ht="14.25" customHeight="1">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row>
    <row r="21" spans="1:39" s="171" customFormat="1" ht="14.25" customHeight="1">
      <c r="B21" s="170" t="s">
        <v>7</v>
      </c>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row>
    <row r="22" spans="1:39" s="171" customFormat="1" ht="14.25" customHeight="1">
      <c r="B22" s="170" t="s">
        <v>265</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row>
    <row r="23" spans="1:39" s="171" customFormat="1" ht="14.25" customHeight="1">
      <c r="B23" s="170" t="s">
        <v>267</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row>
    <row r="24" spans="1:39" s="171" customFormat="1" ht="14.25" customHeight="1">
      <c r="B24" s="170"/>
      <c r="C24" s="170"/>
      <c r="D24" s="170" t="s">
        <v>268</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row>
    <row r="25" spans="1:39" s="171" customFormat="1" ht="14.25" customHeight="1">
      <c r="B25" s="170" t="s">
        <v>272</v>
      </c>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row>
    <row r="26" spans="1:39" s="171" customFormat="1" ht="13">
      <c r="B26" s="171" t="s">
        <v>25</v>
      </c>
      <c r="D26" s="170" t="s">
        <v>273</v>
      </c>
    </row>
    <row r="27" spans="1:39" s="171" customFormat="1"/>
    <row r="28" spans="1:39" s="171" customFormat="1"/>
    <row r="29" spans="1:39" s="171" customFormat="1">
      <c r="T29" s="171" t="s">
        <v>8</v>
      </c>
    </row>
    <row r="30" spans="1:39" s="171" customFormat="1" ht="6" customHeight="1"/>
    <row r="31" spans="1:39" ht="18" customHeight="1">
      <c r="A31" s="171"/>
      <c r="B31" s="171"/>
      <c r="C31" s="171"/>
      <c r="D31" s="171"/>
      <c r="E31" s="171"/>
      <c r="F31" s="171"/>
      <c r="G31" s="171"/>
      <c r="H31" s="171"/>
      <c r="I31" s="171"/>
      <c r="J31" s="171"/>
      <c r="K31" s="171"/>
      <c r="L31" s="171"/>
      <c r="M31" s="171"/>
      <c r="N31" s="171"/>
      <c r="O31" s="171"/>
      <c r="P31" s="171"/>
      <c r="Q31" s="171"/>
      <c r="R31" s="171"/>
      <c r="S31" s="171"/>
      <c r="T31" s="171"/>
      <c r="U31" s="182" t="s">
        <v>9</v>
      </c>
      <c r="V31" s="183"/>
      <c r="W31" s="183"/>
      <c r="X31" s="183"/>
      <c r="Y31" s="183"/>
      <c r="Z31" s="183"/>
      <c r="AA31" s="183"/>
      <c r="AB31" s="88"/>
      <c r="AC31" s="184" t="s">
        <v>282</v>
      </c>
      <c r="AD31" s="185"/>
      <c r="AE31" s="185"/>
      <c r="AF31" s="185"/>
      <c r="AG31" s="185"/>
      <c r="AH31" s="185"/>
      <c r="AI31" s="185"/>
      <c r="AJ31" s="185"/>
      <c r="AK31" s="186"/>
    </row>
    <row r="32" spans="1:39" ht="18.75" customHeight="1">
      <c r="A32" s="171"/>
      <c r="B32" s="171"/>
      <c r="C32" s="171"/>
      <c r="D32" s="171"/>
      <c r="E32" s="171"/>
      <c r="F32" s="171"/>
      <c r="G32" s="171"/>
      <c r="H32" s="171"/>
      <c r="I32" s="171"/>
      <c r="J32" s="171"/>
      <c r="K32" s="171"/>
      <c r="L32" s="171"/>
      <c r="M32" s="171"/>
      <c r="N32" s="171"/>
      <c r="O32" s="171"/>
      <c r="P32" s="171"/>
      <c r="Q32" s="171"/>
      <c r="R32" s="171"/>
      <c r="S32" s="171"/>
      <c r="T32" s="171"/>
      <c r="U32" s="182" t="s">
        <v>10</v>
      </c>
      <c r="V32" s="183"/>
      <c r="W32" s="183"/>
      <c r="X32" s="183"/>
      <c r="Y32" s="183"/>
      <c r="Z32" s="183"/>
      <c r="AA32" s="183"/>
      <c r="AB32" s="88"/>
      <c r="AC32" s="184" t="s">
        <v>283</v>
      </c>
      <c r="AD32" s="185"/>
      <c r="AE32" s="185"/>
      <c r="AF32" s="185"/>
      <c r="AG32" s="185"/>
      <c r="AH32" s="185"/>
      <c r="AI32" s="185"/>
      <c r="AJ32" s="185"/>
      <c r="AK32" s="186"/>
    </row>
    <row r="33" spans="1:37" ht="18.75" customHeight="1">
      <c r="A33" s="171"/>
      <c r="B33" s="171"/>
      <c r="C33" s="171"/>
      <c r="D33" s="171"/>
      <c r="E33" s="171"/>
      <c r="F33" s="171"/>
      <c r="G33" s="171"/>
      <c r="H33" s="171"/>
      <c r="I33" s="171"/>
      <c r="J33" s="171"/>
      <c r="K33" s="171"/>
      <c r="L33" s="171"/>
      <c r="M33" s="171"/>
      <c r="N33" s="171"/>
      <c r="O33" s="171"/>
      <c r="P33" s="171"/>
      <c r="Q33" s="171"/>
      <c r="R33" s="171"/>
      <c r="S33" s="171"/>
      <c r="T33" s="171"/>
      <c r="U33" s="182" t="s">
        <v>11</v>
      </c>
      <c r="V33" s="183"/>
      <c r="W33" s="183"/>
      <c r="X33" s="183"/>
      <c r="Y33" s="183"/>
      <c r="Z33" s="183"/>
      <c r="AA33" s="183"/>
      <c r="AB33" s="88"/>
      <c r="AC33" s="184" t="s">
        <v>284</v>
      </c>
      <c r="AD33" s="185"/>
      <c r="AE33" s="185"/>
      <c r="AF33" s="185"/>
      <c r="AG33" s="185"/>
      <c r="AH33" s="185"/>
      <c r="AI33" s="185"/>
      <c r="AJ33" s="185"/>
      <c r="AK33" s="186"/>
    </row>
    <row r="34" spans="1:37" ht="18.75" customHeight="1">
      <c r="A34" s="171"/>
      <c r="B34" s="171"/>
      <c r="C34" s="171"/>
      <c r="D34" s="171"/>
      <c r="E34" s="171"/>
      <c r="F34" s="171"/>
      <c r="G34" s="171"/>
      <c r="H34" s="171"/>
      <c r="I34" s="171"/>
      <c r="J34" s="171"/>
      <c r="K34" s="171"/>
      <c r="L34" s="171"/>
      <c r="M34" s="171"/>
      <c r="N34" s="171"/>
      <c r="O34" s="171"/>
      <c r="P34" s="171"/>
      <c r="Q34" s="171"/>
      <c r="R34" s="171"/>
      <c r="S34" s="171"/>
      <c r="T34" s="171"/>
      <c r="U34" s="191" t="s">
        <v>12</v>
      </c>
      <c r="V34" s="192"/>
      <c r="W34" s="192"/>
      <c r="X34" s="87"/>
      <c r="Y34" s="195" t="s">
        <v>13</v>
      </c>
      <c r="Z34" s="196"/>
      <c r="AA34" s="196"/>
      <c r="AB34" s="197"/>
      <c r="AC34" s="190" t="s">
        <v>285</v>
      </c>
      <c r="AD34" s="190"/>
      <c r="AE34" s="190"/>
      <c r="AF34" s="190"/>
      <c r="AG34" s="190"/>
      <c r="AH34" s="190"/>
      <c r="AI34" s="190"/>
      <c r="AJ34" s="190"/>
      <c r="AK34" s="190"/>
    </row>
    <row r="35" spans="1:37" ht="18.75" customHeight="1">
      <c r="A35" s="171"/>
      <c r="B35" s="171"/>
      <c r="C35" s="171"/>
      <c r="D35" s="171"/>
      <c r="E35" s="171"/>
      <c r="F35" s="171"/>
      <c r="G35" s="171"/>
      <c r="H35" s="171"/>
      <c r="I35" s="171"/>
      <c r="J35" s="171"/>
      <c r="K35" s="171"/>
      <c r="L35" s="171"/>
      <c r="M35" s="171"/>
      <c r="N35" s="171"/>
      <c r="O35" s="171"/>
      <c r="P35" s="171"/>
      <c r="Q35" s="171"/>
      <c r="R35" s="171"/>
      <c r="S35" s="171"/>
      <c r="T35" s="171"/>
      <c r="U35" s="193"/>
      <c r="V35" s="194"/>
      <c r="W35" s="194"/>
      <c r="X35" s="89"/>
      <c r="Y35" s="195" t="s">
        <v>14</v>
      </c>
      <c r="Z35" s="196"/>
      <c r="AA35" s="196"/>
      <c r="AB35" s="197"/>
      <c r="AC35" s="189" t="s">
        <v>286</v>
      </c>
      <c r="AD35" s="190"/>
      <c r="AE35" s="190"/>
      <c r="AF35" s="190"/>
      <c r="AG35" s="190"/>
      <c r="AH35" s="190"/>
      <c r="AI35" s="190"/>
      <c r="AJ35" s="190"/>
      <c r="AK35" s="190"/>
    </row>
    <row r="36" spans="1:37" ht="18.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sheetData>
  <mergeCells count="21">
    <mergeCell ref="W7:AK7"/>
    <mergeCell ref="AJ3:AK3"/>
    <mergeCell ref="AG3:AH3"/>
    <mergeCell ref="AD3:AE3"/>
    <mergeCell ref="A5:G5"/>
    <mergeCell ref="AC35:AK35"/>
    <mergeCell ref="U34:W35"/>
    <mergeCell ref="Y34:AB34"/>
    <mergeCell ref="Y35:AB35"/>
    <mergeCell ref="A11:AM11"/>
    <mergeCell ref="U32:AA32"/>
    <mergeCell ref="U33:AA33"/>
    <mergeCell ref="AC32:AK32"/>
    <mergeCell ref="AC33:AK33"/>
    <mergeCell ref="AC34:AK34"/>
    <mergeCell ref="W8:AK8"/>
    <mergeCell ref="W9:AK9"/>
    <mergeCell ref="U31:AA31"/>
    <mergeCell ref="AC31:AK31"/>
    <mergeCell ref="B16:J16"/>
    <mergeCell ref="K16:R16"/>
  </mergeCells>
  <phoneticPr fontId="4"/>
  <hyperlinks>
    <hyperlink ref="AC35" r:id="rId1" xr:uid="{DE4D8368-99FC-4853-B0BB-253291818078}"/>
  </hyperlinks>
  <printOptions horizontalCentered="1"/>
  <pageMargins left="0.70866141732283472" right="0.70866141732283472" top="0.94488188976377963" bottom="0.74803149606299213" header="0.31496062992125984" footer="0.31496062992125984"/>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G36"/>
  <sheetViews>
    <sheetView showGridLines="0" showZeros="0" zoomScaleNormal="100" zoomScaleSheetLayoutView="100" workbookViewId="0">
      <selection activeCell="D23" sqref="D23"/>
    </sheetView>
  </sheetViews>
  <sheetFormatPr defaultColWidth="2.26953125" defaultRowHeight="13"/>
  <cols>
    <col min="1" max="1" width="3.08984375" style="2" customWidth="1"/>
    <col min="2" max="2" width="32.7265625" style="2" customWidth="1"/>
    <col min="3" max="3" width="12.90625" style="2" customWidth="1"/>
    <col min="4" max="4" width="26" style="2" customWidth="1"/>
    <col min="5" max="5" width="14.26953125" style="2" customWidth="1"/>
    <col min="6" max="6" width="32.1796875" style="2" customWidth="1"/>
    <col min="7" max="7" width="13.453125" style="2" hidden="1" customWidth="1"/>
    <col min="8" max="8" width="15.08984375" style="2" hidden="1" customWidth="1"/>
    <col min="9" max="9" width="10.6328125" style="2" customWidth="1"/>
    <col min="10" max="10" width="0.1796875" style="2" hidden="1" customWidth="1"/>
    <col min="11" max="11" width="4.36328125" style="2" bestFit="1" customWidth="1"/>
    <col min="12" max="13" width="2.26953125" style="2"/>
    <col min="14" max="14" width="4.36328125" style="2" bestFit="1" customWidth="1"/>
    <col min="15" max="16384" width="2.26953125" style="2"/>
  </cols>
  <sheetData>
    <row r="1" spans="1:33">
      <c r="A1" s="2" t="s">
        <v>274</v>
      </c>
    </row>
    <row r="2" spans="1:33">
      <c r="A2" s="82"/>
    </row>
    <row r="3" spans="1:33" ht="18" customHeight="1">
      <c r="A3" s="204" t="s">
        <v>15</v>
      </c>
      <c r="B3" s="203" t="s">
        <v>16</v>
      </c>
      <c r="C3" s="205" t="s">
        <v>17</v>
      </c>
      <c r="D3" s="203" t="s">
        <v>18</v>
      </c>
      <c r="E3" s="203" t="s">
        <v>13</v>
      </c>
      <c r="F3" s="208" t="s">
        <v>19</v>
      </c>
      <c r="G3" s="206" t="s">
        <v>20</v>
      </c>
      <c r="H3" s="176" t="s">
        <v>21</v>
      </c>
      <c r="I3" s="210" t="s">
        <v>275</v>
      </c>
      <c r="J3" s="176" t="s">
        <v>21</v>
      </c>
      <c r="K3" s="201" t="s">
        <v>22</v>
      </c>
    </row>
    <row r="4" spans="1:33" ht="33">
      <c r="A4" s="204"/>
      <c r="B4" s="203"/>
      <c r="C4" s="205"/>
      <c r="D4" s="203"/>
      <c r="E4" s="203"/>
      <c r="F4" s="209"/>
      <c r="G4" s="207"/>
      <c r="H4" s="81" t="s">
        <v>258</v>
      </c>
      <c r="I4" s="211"/>
      <c r="J4" s="94" t="s">
        <v>23</v>
      </c>
      <c r="K4" s="202"/>
    </row>
    <row r="5" spans="1:33" ht="22.5" customHeight="1">
      <c r="A5" s="83">
        <f>ROW()-4</f>
        <v>1</v>
      </c>
      <c r="B5" s="100" t="str">
        <f ca="1">IFERROR(INDIRECT("個票"&amp;$A5&amp;"！$t$7"),"")</f>
        <v>〇〇施設</v>
      </c>
      <c r="C5" s="100" t="str">
        <f ca="1">IFERROR(INDIRECT("個票"&amp;$A5&amp;"！$h$7"),"")</f>
        <v>1111111111</v>
      </c>
      <c r="D5" s="100" t="str">
        <f ca="1">IFERROR(INDIRECT("個票"&amp;$A5&amp;"！$l$10"),"")</f>
        <v>介護老人福祉施設</v>
      </c>
      <c r="E5" s="100" t="str">
        <f ca="1">IFERROR(INDIRECT("個票"&amp;$A5&amp;"！$w$9"),"")</f>
        <v>000-111-2222</v>
      </c>
      <c r="F5" s="100" t="str">
        <f ca="1">IFERROR(INDIRECT("個票"&amp;$A5&amp;"！$ｄ$9")&amp;INDIRECT("個票"&amp;$A5&amp;"！$ｈ$9"),"")</f>
        <v>富山県富山市〇〇町●●番地</v>
      </c>
      <c r="G5" s="100" t="str">
        <f ca="1">IF(J5&gt;0,申請書!$W$8,"")</f>
        <v>〇〇ケアサービス</v>
      </c>
      <c r="H5" s="86">
        <f t="shared" ref="H5:H19" ca="1" si="0">IFERROR(INDIRECT("個票"&amp;$A5&amp;"！$ai$27"),"")</f>
        <v>0</v>
      </c>
      <c r="I5" s="168">
        <f ca="1">IFERROR(INDIRECT("個票"&amp;$A5&amp;"！$ai$47"),"")</f>
        <v>540</v>
      </c>
      <c r="J5" s="86">
        <f ca="1">SUM(H5,I5)</f>
        <v>540</v>
      </c>
      <c r="K5" s="95"/>
      <c r="O5" s="138"/>
      <c r="P5" s="138"/>
      <c r="Q5" s="138"/>
      <c r="R5" s="138"/>
      <c r="S5" s="138"/>
      <c r="T5" s="138"/>
      <c r="U5" s="138"/>
      <c r="V5" s="138"/>
      <c r="W5" s="138"/>
      <c r="X5" s="138"/>
      <c r="Y5" s="138"/>
      <c r="Z5" s="138"/>
      <c r="AA5" s="138"/>
      <c r="AB5" s="138"/>
      <c r="AC5" s="138"/>
      <c r="AD5" s="138"/>
      <c r="AE5" s="138"/>
      <c r="AF5" s="180"/>
      <c r="AG5" s="138"/>
    </row>
    <row r="6" spans="1:33" ht="22.5" customHeight="1">
      <c r="A6" s="83">
        <f t="shared" ref="A6:A19" si="1">ROW()-4</f>
        <v>2</v>
      </c>
      <c r="B6" s="100" t="str">
        <f t="shared" ref="B6:B19" ca="1" si="2">IFERROR(INDIRECT("個票"&amp;$A6&amp;"！$t$7"),"")</f>
        <v>〇〇施設</v>
      </c>
      <c r="C6" s="100" t="str">
        <f t="shared" ref="C6:C19" ca="1" si="3">IFERROR(INDIRECT("個票"&amp;$A6&amp;"！$h$7"),"")</f>
        <v>2222222222</v>
      </c>
      <c r="D6" s="100" t="str">
        <f t="shared" ref="D6:D19" ca="1" si="4">IFERROR(INDIRECT("個票"&amp;$A6&amp;"！$l$10"),"")</f>
        <v>地域密着型介護老人福祉施設</v>
      </c>
      <c r="E6" s="100" t="str">
        <f t="shared" ref="E6:E19" ca="1" si="5">IFERROR(INDIRECT("個票"&amp;$A6&amp;"！$w$9"),"")</f>
        <v>000-111-2222</v>
      </c>
      <c r="F6" s="100" t="str">
        <f t="shared" ref="F6:F19" ca="1" si="6">IFERROR(INDIRECT("個票"&amp;$A6&amp;"！$ｄ$9")&amp;INDIRECT("個票"&amp;$A6&amp;"！$ｈ$9"),"")</f>
        <v>富山県富山市〇〇町●●番地</v>
      </c>
      <c r="G6" s="100" t="str">
        <f ca="1">IF(J6&gt;0,申請書!$W$8,"")</f>
        <v>〇〇ケアサービス</v>
      </c>
      <c r="H6" s="86">
        <f t="shared" ca="1" si="0"/>
        <v>0</v>
      </c>
      <c r="I6" s="168">
        <f t="shared" ref="I6:I19" ca="1" si="7">IFERROR(INDIRECT("個票"&amp;$A6&amp;"！$ai$47"),"")</f>
        <v>360</v>
      </c>
      <c r="J6" s="86">
        <f ca="1">SUM(H6,I6)</f>
        <v>360</v>
      </c>
      <c r="K6" s="95"/>
      <c r="N6" s="96"/>
    </row>
    <row r="7" spans="1:33" ht="22.5" customHeight="1">
      <c r="A7" s="83">
        <f t="shared" si="1"/>
        <v>3</v>
      </c>
      <c r="B7" s="100" t="str">
        <f t="shared" ca="1" si="2"/>
        <v>〇〇ホーム</v>
      </c>
      <c r="C7" s="100">
        <f t="shared" ca="1" si="3"/>
        <v>0</v>
      </c>
      <c r="D7" s="100" t="str">
        <f t="shared" ca="1" si="4"/>
        <v>養護老人ホーム</v>
      </c>
      <c r="E7" s="100" t="str">
        <f t="shared" ca="1" si="5"/>
        <v>000-111-2222</v>
      </c>
      <c r="F7" s="100" t="str">
        <f t="shared" ca="1" si="6"/>
        <v>富山県富山市〇〇町●●番地</v>
      </c>
      <c r="G7" s="100" t="str">
        <f ca="1">IF(J7&gt;0,申請書!$W$8,"")</f>
        <v>〇〇ケアサービス</v>
      </c>
      <c r="H7" s="86">
        <f t="shared" ca="1" si="0"/>
        <v>0</v>
      </c>
      <c r="I7" s="168">
        <f t="shared" ca="1" si="7"/>
        <v>360</v>
      </c>
      <c r="J7" s="86">
        <f t="shared" ref="J7:J19" ca="1" si="8">SUM(H7,I7)</f>
        <v>360</v>
      </c>
      <c r="K7" s="95"/>
      <c r="N7" s="96"/>
    </row>
    <row r="8" spans="1:33" ht="22.5" customHeight="1">
      <c r="A8" s="83">
        <f t="shared" si="1"/>
        <v>4</v>
      </c>
      <c r="B8" s="100" t="str">
        <f t="shared" ca="1" si="2"/>
        <v/>
      </c>
      <c r="C8" s="100" t="str">
        <f t="shared" ca="1" si="3"/>
        <v/>
      </c>
      <c r="D8" s="100" t="str">
        <f t="shared" ca="1" si="4"/>
        <v/>
      </c>
      <c r="E8" s="100" t="str">
        <f t="shared" ca="1" si="5"/>
        <v/>
      </c>
      <c r="F8" s="100" t="str">
        <f t="shared" ca="1" si="6"/>
        <v/>
      </c>
      <c r="G8" s="100" t="str">
        <f ca="1">IF(J8&gt;0,申請書!$W$8,"")</f>
        <v/>
      </c>
      <c r="H8" s="86" t="str">
        <f t="shared" ca="1" si="0"/>
        <v/>
      </c>
      <c r="I8" s="168" t="str">
        <f t="shared" ca="1" si="7"/>
        <v/>
      </c>
      <c r="J8" s="86">
        <f t="shared" ca="1" si="8"/>
        <v>0</v>
      </c>
      <c r="K8" s="95"/>
    </row>
    <row r="9" spans="1:33" ht="22.5" customHeight="1">
      <c r="A9" s="83">
        <f t="shared" si="1"/>
        <v>5</v>
      </c>
      <c r="B9" s="100" t="str">
        <f t="shared" ca="1" si="2"/>
        <v/>
      </c>
      <c r="C9" s="100" t="str">
        <f t="shared" ca="1" si="3"/>
        <v/>
      </c>
      <c r="D9" s="100" t="str">
        <f t="shared" ca="1" si="4"/>
        <v/>
      </c>
      <c r="E9" s="100" t="str">
        <f t="shared" ca="1" si="5"/>
        <v/>
      </c>
      <c r="F9" s="100" t="str">
        <f t="shared" ca="1" si="6"/>
        <v/>
      </c>
      <c r="G9" s="100" t="str">
        <f ca="1">IF(J9&gt;0,申請書!$W$8,"")</f>
        <v/>
      </c>
      <c r="H9" s="86" t="str">
        <f t="shared" ca="1" si="0"/>
        <v/>
      </c>
      <c r="I9" s="168" t="str">
        <f t="shared" ca="1" si="7"/>
        <v/>
      </c>
      <c r="J9" s="86">
        <f t="shared" ca="1" si="8"/>
        <v>0</v>
      </c>
      <c r="K9" s="95"/>
    </row>
    <row r="10" spans="1:33" ht="22.5" customHeight="1">
      <c r="A10" s="83">
        <f t="shared" si="1"/>
        <v>6</v>
      </c>
      <c r="B10" s="100" t="str">
        <f t="shared" ca="1" si="2"/>
        <v/>
      </c>
      <c r="C10" s="100" t="str">
        <f t="shared" ca="1" si="3"/>
        <v/>
      </c>
      <c r="D10" s="100" t="str">
        <f t="shared" ca="1" si="4"/>
        <v/>
      </c>
      <c r="E10" s="100" t="str">
        <f t="shared" ca="1" si="5"/>
        <v/>
      </c>
      <c r="F10" s="100" t="str">
        <f t="shared" ca="1" si="6"/>
        <v/>
      </c>
      <c r="G10" s="100" t="str">
        <f ca="1">IF(J10&gt;0,申請書!$W$8,"")</f>
        <v/>
      </c>
      <c r="H10" s="86" t="str">
        <f t="shared" ca="1" si="0"/>
        <v/>
      </c>
      <c r="I10" s="168" t="str">
        <f t="shared" ca="1" si="7"/>
        <v/>
      </c>
      <c r="J10" s="86">
        <f t="shared" ca="1" si="8"/>
        <v>0</v>
      </c>
      <c r="K10" s="95"/>
    </row>
    <row r="11" spans="1:33" ht="22.5" customHeight="1">
      <c r="A11" s="83">
        <f t="shared" si="1"/>
        <v>7</v>
      </c>
      <c r="B11" s="100" t="str">
        <f t="shared" ca="1" si="2"/>
        <v/>
      </c>
      <c r="C11" s="100" t="str">
        <f t="shared" ca="1" si="3"/>
        <v/>
      </c>
      <c r="D11" s="100" t="str">
        <f t="shared" ca="1" si="4"/>
        <v/>
      </c>
      <c r="E11" s="100" t="str">
        <f t="shared" ca="1" si="5"/>
        <v/>
      </c>
      <c r="F11" s="100" t="str">
        <f t="shared" ca="1" si="6"/>
        <v/>
      </c>
      <c r="G11" s="100" t="str">
        <f ca="1">IF(J11&gt;0,申請書!$W$8,"")</f>
        <v/>
      </c>
      <c r="H11" s="86" t="str">
        <f t="shared" ca="1" si="0"/>
        <v/>
      </c>
      <c r="I11" s="168" t="str">
        <f t="shared" ca="1" si="7"/>
        <v/>
      </c>
      <c r="J11" s="86">
        <f t="shared" ca="1" si="8"/>
        <v>0</v>
      </c>
      <c r="K11" s="95"/>
    </row>
    <row r="12" spans="1:33" ht="22.5" customHeight="1">
      <c r="A12" s="83">
        <f t="shared" si="1"/>
        <v>8</v>
      </c>
      <c r="B12" s="100" t="str">
        <f t="shared" ca="1" si="2"/>
        <v/>
      </c>
      <c r="C12" s="100" t="str">
        <f t="shared" ca="1" si="3"/>
        <v/>
      </c>
      <c r="D12" s="100" t="str">
        <f t="shared" ca="1" si="4"/>
        <v/>
      </c>
      <c r="E12" s="100" t="str">
        <f t="shared" ca="1" si="5"/>
        <v/>
      </c>
      <c r="F12" s="100" t="str">
        <f t="shared" ca="1" si="6"/>
        <v/>
      </c>
      <c r="G12" s="100" t="str">
        <f ca="1">IF(J12&gt;0,申請書!$W$8,"")</f>
        <v/>
      </c>
      <c r="H12" s="86" t="str">
        <f t="shared" ca="1" si="0"/>
        <v/>
      </c>
      <c r="I12" s="168" t="str">
        <f t="shared" ca="1" si="7"/>
        <v/>
      </c>
      <c r="J12" s="86">
        <f t="shared" ca="1" si="8"/>
        <v>0</v>
      </c>
      <c r="K12" s="95"/>
    </row>
    <row r="13" spans="1:33" ht="22.5" customHeight="1">
      <c r="A13" s="83">
        <f t="shared" si="1"/>
        <v>9</v>
      </c>
      <c r="B13" s="100" t="str">
        <f t="shared" ca="1" si="2"/>
        <v/>
      </c>
      <c r="C13" s="100" t="str">
        <f t="shared" ca="1" si="3"/>
        <v/>
      </c>
      <c r="D13" s="100" t="str">
        <f t="shared" ca="1" si="4"/>
        <v/>
      </c>
      <c r="E13" s="100" t="str">
        <f t="shared" ca="1" si="5"/>
        <v/>
      </c>
      <c r="F13" s="100" t="str">
        <f t="shared" ca="1" si="6"/>
        <v/>
      </c>
      <c r="G13" s="100" t="str">
        <f ca="1">IF(J13&gt;0,申請書!$W$8,"")</f>
        <v/>
      </c>
      <c r="H13" s="86" t="str">
        <f t="shared" ca="1" si="0"/>
        <v/>
      </c>
      <c r="I13" s="168" t="str">
        <f t="shared" ca="1" si="7"/>
        <v/>
      </c>
      <c r="J13" s="86">
        <f t="shared" ca="1" si="8"/>
        <v>0</v>
      </c>
      <c r="K13" s="95"/>
    </row>
    <row r="14" spans="1:33" ht="22.5" customHeight="1">
      <c r="A14" s="83">
        <f t="shared" si="1"/>
        <v>10</v>
      </c>
      <c r="B14" s="100" t="str">
        <f t="shared" ca="1" si="2"/>
        <v/>
      </c>
      <c r="C14" s="100" t="str">
        <f t="shared" ca="1" si="3"/>
        <v/>
      </c>
      <c r="D14" s="100" t="str">
        <f t="shared" ca="1" si="4"/>
        <v/>
      </c>
      <c r="E14" s="100" t="str">
        <f t="shared" ca="1" si="5"/>
        <v/>
      </c>
      <c r="F14" s="100" t="str">
        <f t="shared" ca="1" si="6"/>
        <v/>
      </c>
      <c r="G14" s="100" t="str">
        <f ca="1">IF(J14&gt;0,申請書!$W$8,"")</f>
        <v/>
      </c>
      <c r="H14" s="86" t="str">
        <f t="shared" ca="1" si="0"/>
        <v/>
      </c>
      <c r="I14" s="168" t="str">
        <f t="shared" ca="1" si="7"/>
        <v/>
      </c>
      <c r="J14" s="86">
        <f t="shared" ca="1" si="8"/>
        <v>0</v>
      </c>
      <c r="K14" s="95"/>
    </row>
    <row r="15" spans="1:33" ht="22.5" customHeight="1">
      <c r="A15" s="83">
        <f t="shared" si="1"/>
        <v>11</v>
      </c>
      <c r="B15" s="100" t="str">
        <f t="shared" ca="1" si="2"/>
        <v/>
      </c>
      <c r="C15" s="100" t="str">
        <f t="shared" ca="1" si="3"/>
        <v/>
      </c>
      <c r="D15" s="100" t="str">
        <f t="shared" ca="1" si="4"/>
        <v/>
      </c>
      <c r="E15" s="100" t="str">
        <f t="shared" ca="1" si="5"/>
        <v/>
      </c>
      <c r="F15" s="100" t="str">
        <f t="shared" ca="1" si="6"/>
        <v/>
      </c>
      <c r="G15" s="100" t="str">
        <f ca="1">IF(J15&gt;0,申請書!$W$8,"")</f>
        <v/>
      </c>
      <c r="H15" s="86" t="str">
        <f t="shared" ca="1" si="0"/>
        <v/>
      </c>
      <c r="I15" s="168" t="str">
        <f t="shared" ca="1" si="7"/>
        <v/>
      </c>
      <c r="J15" s="86">
        <f t="shared" ca="1" si="8"/>
        <v>0</v>
      </c>
      <c r="K15" s="95"/>
    </row>
    <row r="16" spans="1:33" ht="22.5" customHeight="1">
      <c r="A16" s="83">
        <f t="shared" si="1"/>
        <v>12</v>
      </c>
      <c r="B16" s="100" t="str">
        <f t="shared" ca="1" si="2"/>
        <v/>
      </c>
      <c r="C16" s="100" t="str">
        <f t="shared" ca="1" si="3"/>
        <v/>
      </c>
      <c r="D16" s="100" t="str">
        <f t="shared" ca="1" si="4"/>
        <v/>
      </c>
      <c r="E16" s="100" t="str">
        <f t="shared" ca="1" si="5"/>
        <v/>
      </c>
      <c r="F16" s="100" t="str">
        <f t="shared" ca="1" si="6"/>
        <v/>
      </c>
      <c r="G16" s="100" t="str">
        <f ca="1">IF(J16&gt;0,申請書!$W$8,"")</f>
        <v/>
      </c>
      <c r="H16" s="86" t="str">
        <f t="shared" ca="1" si="0"/>
        <v/>
      </c>
      <c r="I16" s="168" t="str">
        <f t="shared" ca="1" si="7"/>
        <v/>
      </c>
      <c r="J16" s="86">
        <f t="shared" ca="1" si="8"/>
        <v>0</v>
      </c>
      <c r="K16" s="95"/>
    </row>
    <row r="17" spans="1:11" ht="22.5" customHeight="1">
      <c r="A17" s="83">
        <f t="shared" si="1"/>
        <v>13</v>
      </c>
      <c r="B17" s="100" t="str">
        <f t="shared" ca="1" si="2"/>
        <v/>
      </c>
      <c r="C17" s="100" t="str">
        <f t="shared" ca="1" si="3"/>
        <v/>
      </c>
      <c r="D17" s="100" t="str">
        <f t="shared" ca="1" si="4"/>
        <v/>
      </c>
      <c r="E17" s="100" t="str">
        <f t="shared" ca="1" si="5"/>
        <v/>
      </c>
      <c r="F17" s="100" t="str">
        <f t="shared" ca="1" si="6"/>
        <v/>
      </c>
      <c r="G17" s="100" t="str">
        <f ca="1">IF(J17&gt;0,申請書!$W$8,"")</f>
        <v/>
      </c>
      <c r="H17" s="86" t="str">
        <f t="shared" ca="1" si="0"/>
        <v/>
      </c>
      <c r="I17" s="168" t="str">
        <f t="shared" ca="1" si="7"/>
        <v/>
      </c>
      <c r="J17" s="86">
        <f t="shared" ca="1" si="8"/>
        <v>0</v>
      </c>
      <c r="K17" s="95"/>
    </row>
    <row r="18" spans="1:11" ht="22.5" customHeight="1">
      <c r="A18" s="83">
        <f t="shared" si="1"/>
        <v>14</v>
      </c>
      <c r="B18" s="100" t="str">
        <f t="shared" ca="1" si="2"/>
        <v/>
      </c>
      <c r="C18" s="100" t="str">
        <f t="shared" ca="1" si="3"/>
        <v/>
      </c>
      <c r="D18" s="100" t="str">
        <f t="shared" ca="1" si="4"/>
        <v/>
      </c>
      <c r="E18" s="100" t="str">
        <f t="shared" ca="1" si="5"/>
        <v/>
      </c>
      <c r="F18" s="100" t="str">
        <f t="shared" ca="1" si="6"/>
        <v/>
      </c>
      <c r="G18" s="100" t="str">
        <f ca="1">IF(J18&gt;0,申請書!$W$8,"")</f>
        <v/>
      </c>
      <c r="H18" s="86" t="str">
        <f t="shared" ca="1" si="0"/>
        <v/>
      </c>
      <c r="I18" s="168" t="str">
        <f t="shared" ca="1" si="7"/>
        <v/>
      </c>
      <c r="J18" s="86">
        <f t="shared" ca="1" si="8"/>
        <v>0</v>
      </c>
      <c r="K18" s="95"/>
    </row>
    <row r="19" spans="1:11" ht="22.5" customHeight="1">
      <c r="A19" s="83">
        <f t="shared" si="1"/>
        <v>15</v>
      </c>
      <c r="B19" s="100" t="str">
        <f t="shared" ca="1" si="2"/>
        <v/>
      </c>
      <c r="C19" s="100" t="str">
        <f t="shared" ca="1" si="3"/>
        <v/>
      </c>
      <c r="D19" s="100" t="str">
        <f t="shared" ca="1" si="4"/>
        <v/>
      </c>
      <c r="E19" s="100" t="str">
        <f t="shared" ca="1" si="5"/>
        <v/>
      </c>
      <c r="F19" s="100" t="str">
        <f t="shared" ca="1" si="6"/>
        <v/>
      </c>
      <c r="G19" s="100" t="str">
        <f ca="1">IF(J19&gt;0,申請書!$W$8,"")</f>
        <v/>
      </c>
      <c r="H19" s="86" t="str">
        <f t="shared" ca="1" si="0"/>
        <v/>
      </c>
      <c r="I19" s="168" t="str">
        <f t="shared" ca="1" si="7"/>
        <v/>
      </c>
      <c r="J19" s="86">
        <f t="shared" ca="1" si="8"/>
        <v>0</v>
      </c>
      <c r="K19" s="95"/>
    </row>
    <row r="20" spans="1:11" ht="11.25" customHeight="1"/>
    <row r="21" spans="1:11" customFormat="1">
      <c r="A21" s="3" t="s">
        <v>24</v>
      </c>
      <c r="B21" s="2"/>
      <c r="C21" s="2"/>
    </row>
    <row r="22" spans="1:11" customFormat="1" ht="16.5" customHeight="1">
      <c r="A22" s="84"/>
      <c r="B22" s="3" t="s">
        <v>25</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I3:I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tabSelected="1" zoomScaleNormal="100" zoomScaleSheetLayoutView="100" workbookViewId="0">
      <selection activeCell="AW49" sqref="AW4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276</v>
      </c>
    </row>
    <row r="2" spans="1:48" ht="7.5" customHeight="1"/>
    <row r="3" spans="1:48">
      <c r="A3" s="241" t="s">
        <v>277</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s="137" customFormat="1" ht="9"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48">
      <c r="A5" s="244" t="s">
        <v>26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6"/>
    </row>
    <row r="6" spans="1:48" s="137" customFormat="1" ht="4.5" customHeigh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row>
    <row r="7" spans="1:48" ht="17.25" customHeight="1">
      <c r="A7" s="212" t="s">
        <v>27</v>
      </c>
      <c r="B7" s="213"/>
      <c r="C7" s="213"/>
      <c r="D7" s="213"/>
      <c r="E7" s="213"/>
      <c r="F7" s="213"/>
      <c r="G7" s="214"/>
      <c r="H7" s="266" t="s">
        <v>278</v>
      </c>
      <c r="I7" s="267"/>
      <c r="J7" s="267"/>
      <c r="K7" s="267"/>
      <c r="L7" s="267"/>
      <c r="M7" s="267"/>
      <c r="N7" s="268"/>
      <c r="O7" s="212" t="s">
        <v>28</v>
      </c>
      <c r="P7" s="213"/>
      <c r="Q7" s="213"/>
      <c r="R7" s="213"/>
      <c r="S7" s="214"/>
      <c r="T7" s="269" t="s">
        <v>287</v>
      </c>
      <c r="U7" s="270"/>
      <c r="V7" s="270"/>
      <c r="W7" s="270"/>
      <c r="X7" s="270"/>
      <c r="Y7" s="270"/>
      <c r="Z7" s="270"/>
      <c r="AA7" s="270"/>
      <c r="AB7" s="270"/>
      <c r="AC7" s="270"/>
      <c r="AD7" s="270"/>
      <c r="AE7" s="270"/>
      <c r="AF7" s="270"/>
      <c r="AG7" s="270"/>
      <c r="AH7" s="270"/>
      <c r="AI7" s="270"/>
      <c r="AJ7" s="270"/>
      <c r="AK7" s="270"/>
      <c r="AL7" s="270"/>
      <c r="AM7" s="271"/>
    </row>
    <row r="8" spans="1:48">
      <c r="A8" s="247" t="s">
        <v>29</v>
      </c>
      <c r="B8" s="248"/>
      <c r="C8" s="249"/>
      <c r="D8" s="212" t="s">
        <v>30</v>
      </c>
      <c r="E8" s="213"/>
      <c r="F8" s="213"/>
      <c r="G8" s="214"/>
      <c r="H8" s="212" t="s">
        <v>19</v>
      </c>
      <c r="I8" s="213"/>
      <c r="J8" s="213"/>
      <c r="K8" s="213"/>
      <c r="L8" s="213"/>
      <c r="M8" s="213"/>
      <c r="N8" s="213"/>
      <c r="O8" s="213"/>
      <c r="P8" s="213"/>
      <c r="Q8" s="213"/>
      <c r="R8" s="213"/>
      <c r="S8" s="214"/>
      <c r="T8" s="247" t="s">
        <v>31</v>
      </c>
      <c r="U8" s="248"/>
      <c r="V8" s="249"/>
      <c r="W8" s="212" t="s">
        <v>13</v>
      </c>
      <c r="X8" s="213"/>
      <c r="Y8" s="213"/>
      <c r="Z8" s="213"/>
      <c r="AA8" s="213"/>
      <c r="AB8" s="213"/>
      <c r="AC8" s="213"/>
      <c r="AD8" s="213"/>
      <c r="AE8" s="213"/>
      <c r="AF8" s="214"/>
      <c r="AG8" s="254" t="s">
        <v>32</v>
      </c>
      <c r="AH8" s="255"/>
      <c r="AI8" s="255"/>
      <c r="AJ8" s="255"/>
      <c r="AK8" s="255"/>
      <c r="AL8" s="255"/>
      <c r="AM8" s="256"/>
    </row>
    <row r="9" spans="1:48" ht="17.25" customHeight="1">
      <c r="A9" s="250"/>
      <c r="B9" s="218"/>
      <c r="C9" s="202"/>
      <c r="D9" s="251" t="s">
        <v>248</v>
      </c>
      <c r="E9" s="252"/>
      <c r="F9" s="252"/>
      <c r="G9" s="253"/>
      <c r="H9" s="257" t="s">
        <v>288</v>
      </c>
      <c r="I9" s="258"/>
      <c r="J9" s="258"/>
      <c r="K9" s="258"/>
      <c r="L9" s="258"/>
      <c r="M9" s="258"/>
      <c r="N9" s="258"/>
      <c r="O9" s="258"/>
      <c r="P9" s="258"/>
      <c r="Q9" s="258"/>
      <c r="R9" s="258"/>
      <c r="S9" s="259"/>
      <c r="T9" s="250"/>
      <c r="U9" s="218"/>
      <c r="V9" s="202"/>
      <c r="W9" s="260" t="s">
        <v>289</v>
      </c>
      <c r="X9" s="261"/>
      <c r="Y9" s="261"/>
      <c r="Z9" s="261"/>
      <c r="AA9" s="261"/>
      <c r="AB9" s="261"/>
      <c r="AC9" s="261"/>
      <c r="AD9" s="261"/>
      <c r="AE9" s="261"/>
      <c r="AF9" s="262"/>
      <c r="AG9" s="263" t="s">
        <v>284</v>
      </c>
      <c r="AH9" s="264"/>
      <c r="AI9" s="264"/>
      <c r="AJ9" s="264"/>
      <c r="AK9" s="264"/>
      <c r="AL9" s="264"/>
      <c r="AM9" s="265"/>
      <c r="AV9" s="3"/>
    </row>
    <row r="10" spans="1:48" s="3" customFormat="1" ht="20.25" customHeight="1">
      <c r="A10" s="212" t="s">
        <v>34</v>
      </c>
      <c r="B10" s="213"/>
      <c r="C10" s="213"/>
      <c r="D10" s="213"/>
      <c r="E10" s="213"/>
      <c r="F10" s="213"/>
      <c r="G10" s="213"/>
      <c r="H10" s="213"/>
      <c r="I10" s="213"/>
      <c r="J10" s="213"/>
      <c r="K10" s="214"/>
      <c r="L10" s="285" t="s">
        <v>151</v>
      </c>
      <c r="M10" s="286"/>
      <c r="N10" s="286"/>
      <c r="O10" s="286"/>
      <c r="P10" s="286"/>
      <c r="Q10" s="286"/>
      <c r="R10" s="286"/>
      <c r="S10" s="286"/>
      <c r="T10" s="286"/>
      <c r="U10" s="286"/>
      <c r="V10" s="286"/>
      <c r="W10" s="286"/>
      <c r="X10" s="286"/>
      <c r="Y10" s="286"/>
      <c r="Z10" s="286"/>
      <c r="AA10" s="286"/>
      <c r="AB10" s="286"/>
      <c r="AC10" s="286"/>
      <c r="AD10" s="286"/>
      <c r="AE10" s="286"/>
      <c r="AF10" s="287"/>
      <c r="AG10" s="273" t="s">
        <v>35</v>
      </c>
      <c r="AH10" s="255"/>
      <c r="AI10" s="256"/>
      <c r="AJ10" s="270">
        <v>30</v>
      </c>
      <c r="AK10" s="270"/>
      <c r="AL10" s="274" t="s">
        <v>36</v>
      </c>
      <c r="AM10" s="275"/>
      <c r="AP10" s="272"/>
      <c r="AQ10" s="272"/>
      <c r="AR10" s="272"/>
      <c r="AS10" s="272"/>
      <c r="AT10" s="272"/>
      <c r="AU10" s="272"/>
    </row>
    <row r="11" spans="1:48" s="3" customFormat="1" ht="18" hidden="1" customHeight="1">
      <c r="A11" s="276" t="s">
        <v>37</v>
      </c>
      <c r="B11" s="277"/>
      <c r="C11" s="277"/>
      <c r="D11" s="277"/>
      <c r="E11" s="277"/>
      <c r="F11" s="277"/>
      <c r="G11" s="277"/>
      <c r="H11" s="278"/>
      <c r="I11" s="5"/>
      <c r="J11" s="142" t="s">
        <v>227</v>
      </c>
      <c r="K11" s="65"/>
      <c r="L11" s="66"/>
      <c r="M11" s="66"/>
      <c r="N11" s="66"/>
      <c r="O11" s="66"/>
      <c r="P11" s="66"/>
      <c r="Q11" s="66"/>
      <c r="R11" s="66"/>
      <c r="S11" s="66"/>
      <c r="T11" s="66"/>
      <c r="U11" s="66"/>
      <c r="V11" s="66"/>
      <c r="W11" s="66"/>
      <c r="X11" s="66"/>
      <c r="Y11" s="5"/>
      <c r="Z11" s="142" t="s">
        <v>226</v>
      </c>
      <c r="AA11" s="65"/>
      <c r="AB11" s="66"/>
      <c r="AC11" s="66"/>
      <c r="AD11" s="66"/>
      <c r="AE11" s="66"/>
      <c r="AF11" s="66"/>
      <c r="AG11" s="66"/>
      <c r="AH11" s="66"/>
      <c r="AI11" s="66"/>
      <c r="AJ11" s="66"/>
      <c r="AK11" s="66"/>
      <c r="AL11" s="66"/>
      <c r="AM11" s="67"/>
    </row>
    <row r="12" spans="1:48" s="136" customFormat="1" ht="24" customHeight="1">
      <c r="A12" s="145"/>
      <c r="B12" s="145"/>
      <c r="C12" s="145"/>
      <c r="D12" s="145"/>
      <c r="E12" s="145"/>
      <c r="F12" s="145"/>
      <c r="G12" s="145"/>
      <c r="H12" s="145"/>
      <c r="I12" s="146"/>
      <c r="J12" s="147"/>
      <c r="K12" s="146"/>
      <c r="L12" s="144"/>
      <c r="M12" s="144"/>
      <c r="N12" s="144"/>
      <c r="O12" s="144"/>
      <c r="P12" s="144"/>
      <c r="Q12" s="144"/>
      <c r="R12" s="144"/>
      <c r="S12" s="144"/>
      <c r="T12" s="144"/>
      <c r="U12" s="146"/>
      <c r="V12" s="144"/>
      <c r="W12" s="144"/>
      <c r="X12" s="144"/>
      <c r="Y12" s="147"/>
      <c r="Z12" s="148"/>
      <c r="AA12" s="146"/>
      <c r="AB12" s="144"/>
      <c r="AC12" s="144"/>
      <c r="AD12" s="144"/>
      <c r="AE12" s="144"/>
      <c r="AF12" s="144"/>
      <c r="AG12" s="144"/>
      <c r="AH12" s="144"/>
      <c r="AI12" s="144"/>
      <c r="AJ12" s="144"/>
      <c r="AK12" s="144"/>
      <c r="AL12" s="144"/>
      <c r="AM12" s="144"/>
    </row>
    <row r="13" spans="1:48" s="3" customFormat="1" ht="12" hidden="1">
      <c r="A13" s="244" t="s">
        <v>38</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6"/>
    </row>
    <row r="14" spans="1:48" s="136" customFormat="1" ht="4" hidden="1" customHeight="1">
      <c r="I14" s="149"/>
      <c r="J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row>
    <row r="15" spans="1:48" s="3" customFormat="1" ht="18" hidden="1" customHeight="1">
      <c r="A15" s="235" t="s">
        <v>254</v>
      </c>
      <c r="B15" s="236"/>
      <c r="C15" s="236"/>
      <c r="D15" s="236"/>
      <c r="E15" s="236"/>
      <c r="F15" s="236"/>
      <c r="G15" s="236"/>
      <c r="H15" s="236"/>
      <c r="I15" s="236"/>
      <c r="J15" s="236"/>
      <c r="K15" s="236"/>
      <c r="L15" s="236"/>
      <c r="M15" s="236"/>
      <c r="N15" s="236"/>
      <c r="O15" s="236"/>
      <c r="P15" s="236"/>
      <c r="Q15" s="236"/>
      <c r="R15" s="236"/>
      <c r="S15" s="236"/>
      <c r="T15" s="236"/>
      <c r="U15" s="236"/>
      <c r="V15" s="236"/>
      <c r="W15" s="237"/>
      <c r="X15" s="232" t="s">
        <v>39</v>
      </c>
      <c r="Y15" s="233"/>
      <c r="Z15" s="234"/>
      <c r="AA15" s="288" t="s">
        <v>232</v>
      </c>
      <c r="AB15" s="289"/>
      <c r="AC15" s="289"/>
      <c r="AD15" s="289"/>
      <c r="AE15" s="289"/>
      <c r="AF15" s="289"/>
      <c r="AG15" s="289"/>
      <c r="AH15" s="289"/>
      <c r="AI15" s="289"/>
      <c r="AJ15" s="289"/>
      <c r="AK15" s="289"/>
      <c r="AL15" s="289"/>
      <c r="AM15" s="289"/>
    </row>
    <row r="16" spans="1:48" s="3" customFormat="1" ht="18" hidden="1" customHeight="1">
      <c r="A16" s="235" t="s">
        <v>255</v>
      </c>
      <c r="B16" s="236"/>
      <c r="C16" s="236"/>
      <c r="D16" s="236"/>
      <c r="E16" s="236"/>
      <c r="F16" s="236"/>
      <c r="G16" s="236"/>
      <c r="H16" s="236"/>
      <c r="I16" s="236"/>
      <c r="J16" s="236"/>
      <c r="K16" s="236"/>
      <c r="L16" s="236"/>
      <c r="M16" s="236"/>
      <c r="N16" s="236"/>
      <c r="O16" s="236"/>
      <c r="P16" s="236"/>
      <c r="Q16" s="236"/>
      <c r="R16" s="236"/>
      <c r="S16" s="236"/>
      <c r="T16" s="236"/>
      <c r="U16" s="236"/>
      <c r="V16" s="236"/>
      <c r="W16" s="237"/>
      <c r="X16" s="232" t="s">
        <v>39</v>
      </c>
      <c r="Y16" s="233"/>
      <c r="Z16" s="234"/>
      <c r="AA16" s="288" t="s">
        <v>231</v>
      </c>
      <c r="AB16" s="289"/>
      <c r="AC16" s="289"/>
      <c r="AD16" s="289"/>
      <c r="AE16" s="289"/>
      <c r="AF16" s="289"/>
      <c r="AG16" s="289"/>
      <c r="AH16" s="289"/>
      <c r="AI16" s="289"/>
      <c r="AJ16" s="289"/>
      <c r="AK16" s="289"/>
      <c r="AL16" s="289"/>
      <c r="AM16" s="289"/>
    </row>
    <row r="17" spans="1:48" s="3" customFormat="1" ht="18" hidden="1" customHeight="1">
      <c r="A17" s="238" t="s">
        <v>230</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39</v>
      </c>
      <c r="Y17" s="233"/>
      <c r="Z17" s="234"/>
      <c r="AA17" s="163"/>
      <c r="AB17" s="164"/>
      <c r="AC17" s="164"/>
      <c r="AD17" s="164"/>
      <c r="AE17" s="164"/>
      <c r="AF17" s="164"/>
      <c r="AG17" s="164"/>
      <c r="AH17" s="164"/>
      <c r="AI17" s="164"/>
      <c r="AJ17" s="164"/>
      <c r="AK17" s="164"/>
      <c r="AL17" s="164"/>
      <c r="AM17" s="164"/>
    </row>
    <row r="18" spans="1:48" s="136" customFormat="1" ht="6" customHeight="1">
      <c r="I18" s="149"/>
      <c r="J18" s="150"/>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48" s="3" customFormat="1" ht="12">
      <c r="A19" s="244" t="s">
        <v>256</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6"/>
    </row>
    <row r="20" spans="1:48" s="136" customFormat="1" ht="3" customHeight="1">
      <c r="I20" s="149"/>
      <c r="J20" s="150"/>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row>
    <row r="21" spans="1:48" s="3" customFormat="1" ht="18" customHeight="1">
      <c r="A21" s="235" t="s">
        <v>261</v>
      </c>
      <c r="B21" s="236"/>
      <c r="C21" s="236"/>
      <c r="D21" s="236"/>
      <c r="E21" s="236"/>
      <c r="F21" s="236"/>
      <c r="G21" s="236"/>
      <c r="H21" s="236"/>
      <c r="I21" s="236"/>
      <c r="J21" s="236"/>
      <c r="K21" s="236"/>
      <c r="L21" s="236"/>
      <c r="M21" s="236"/>
      <c r="N21" s="236"/>
      <c r="O21" s="236"/>
      <c r="P21" s="236"/>
      <c r="Q21" s="236"/>
      <c r="R21" s="236"/>
      <c r="S21" s="236"/>
      <c r="T21" s="236"/>
      <c r="U21" s="236"/>
      <c r="V21" s="236"/>
      <c r="W21" s="236"/>
      <c r="X21" s="232" t="s">
        <v>39</v>
      </c>
      <c r="Y21" s="233"/>
      <c r="Z21" s="234"/>
      <c r="AA21" s="166"/>
      <c r="AB21" s="166"/>
      <c r="AC21" s="166"/>
      <c r="AD21" s="166"/>
      <c r="AE21" s="166"/>
      <c r="AF21" s="166"/>
      <c r="AG21" s="166"/>
      <c r="AH21" s="167"/>
      <c r="AI21" s="167"/>
      <c r="AJ21" s="167"/>
      <c r="AK21" s="167"/>
      <c r="AL21" s="167"/>
      <c r="AM21" s="167"/>
    </row>
    <row r="22" spans="1:48" s="3" customFormat="1" ht="18" customHeight="1">
      <c r="A22" s="235" t="s">
        <v>269</v>
      </c>
      <c r="B22" s="236"/>
      <c r="C22" s="236"/>
      <c r="D22" s="236"/>
      <c r="E22" s="236"/>
      <c r="F22" s="236"/>
      <c r="G22" s="236"/>
      <c r="H22" s="236"/>
      <c r="I22" s="236"/>
      <c r="J22" s="236"/>
      <c r="K22" s="236"/>
      <c r="L22" s="236"/>
      <c r="M22" s="236"/>
      <c r="N22" s="236"/>
      <c r="O22" s="236"/>
      <c r="P22" s="236"/>
      <c r="Q22" s="236"/>
      <c r="R22" s="236"/>
      <c r="S22" s="236"/>
      <c r="T22" s="236"/>
      <c r="U22" s="236"/>
      <c r="V22" s="236"/>
      <c r="W22" s="236"/>
      <c r="X22" s="232" t="s">
        <v>39</v>
      </c>
      <c r="Y22" s="233"/>
      <c r="Z22" s="234"/>
      <c r="AA22" s="166"/>
      <c r="AB22" s="166"/>
      <c r="AC22" s="166"/>
      <c r="AD22" s="166"/>
      <c r="AE22" s="166"/>
      <c r="AF22" s="166"/>
      <c r="AG22" s="166"/>
      <c r="AH22" s="167"/>
      <c r="AI22" s="167"/>
      <c r="AJ22" s="167"/>
      <c r="AK22" s="167"/>
      <c r="AL22" s="167"/>
      <c r="AM22" s="167"/>
    </row>
    <row r="23" spans="1:48" s="136" customFormat="1" ht="6" customHeight="1">
      <c r="I23" s="149"/>
      <c r="J23" s="150"/>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row>
    <row r="24" spans="1:48" s="3" customFormat="1" ht="12">
      <c r="A24" s="244" t="s">
        <v>270</v>
      </c>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6"/>
    </row>
    <row r="25" spans="1:48" s="136" customFormat="1" ht="3" customHeight="1">
      <c r="I25" s="149"/>
      <c r="J25" s="150"/>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row>
    <row r="26" spans="1:48" ht="19.5" hidden="1" customHeight="1">
      <c r="A26" s="152" t="s">
        <v>225</v>
      </c>
      <c r="B26" s="136"/>
      <c r="C26" s="135"/>
      <c r="D26" s="136"/>
      <c r="E26" s="153"/>
      <c r="F26" s="136"/>
      <c r="G26" s="136"/>
      <c r="H26" s="136"/>
      <c r="I26" s="136"/>
      <c r="J26" s="154"/>
      <c r="K26" s="154"/>
      <c r="L26" s="154"/>
      <c r="M26" s="154"/>
      <c r="N26" s="154"/>
      <c r="O26" s="155"/>
      <c r="P26" s="135"/>
      <c r="Q26" s="137"/>
      <c r="R26" s="137"/>
      <c r="S26" s="154"/>
      <c r="T26" s="150"/>
      <c r="U26" s="154"/>
      <c r="V26" s="154"/>
      <c r="W26" s="135"/>
      <c r="AC26" s="281"/>
      <c r="AD26" s="279" t="s">
        <v>40</v>
      </c>
      <c r="AE26" s="280"/>
      <c r="AF26" s="280"/>
      <c r="AG26" s="280"/>
      <c r="AH26" s="280"/>
      <c r="AI26" s="298" t="s">
        <v>41</v>
      </c>
      <c r="AJ26" s="299"/>
      <c r="AK26" s="299"/>
      <c r="AL26" s="299"/>
      <c r="AM26" s="300"/>
      <c r="AV26" s="3"/>
    </row>
    <row r="27" spans="1:48" hidden="1">
      <c r="A27" s="152"/>
      <c r="B27" s="136"/>
      <c r="C27" s="135"/>
      <c r="D27" s="136"/>
      <c r="E27" s="153"/>
      <c r="F27" s="136"/>
      <c r="G27" s="136"/>
      <c r="H27" s="136"/>
      <c r="I27" s="136"/>
      <c r="J27" s="154"/>
      <c r="K27" s="154"/>
      <c r="L27" s="154"/>
      <c r="M27" s="154"/>
      <c r="N27" s="154"/>
      <c r="O27" s="155"/>
      <c r="P27" s="135"/>
      <c r="Q27" s="137"/>
      <c r="R27" s="137"/>
      <c r="S27" s="154"/>
      <c r="T27" s="150"/>
      <c r="U27" s="154"/>
      <c r="V27" s="154"/>
      <c r="W27" s="156"/>
      <c r="AC27" s="281"/>
      <c r="AD27" s="282">
        <f>IFERROR(VLOOKUP(L10,リスト!B2:D23,2,FALSE),IFERROR(VLOOKUP(L10,リスト!B24:D30,2,FALSE)*AJ10,""))</f>
        <v>180</v>
      </c>
      <c r="AE27" s="283"/>
      <c r="AF27" s="283"/>
      <c r="AG27" s="284" t="s">
        <v>6</v>
      </c>
      <c r="AH27" s="284"/>
      <c r="AI27" s="294">
        <f>MIN(AD27,ROUNDDOWN((H35+H44)/1000,0))</f>
        <v>0</v>
      </c>
      <c r="AJ27" s="295"/>
      <c r="AK27" s="295"/>
      <c r="AL27" s="290" t="s">
        <v>6</v>
      </c>
      <c r="AM27" s="291"/>
    </row>
    <row r="28" spans="1:48" ht="13.5" hidden="1" thickBot="1">
      <c r="A28" s="135" t="s">
        <v>228</v>
      </c>
      <c r="B28" s="136"/>
      <c r="C28" s="135"/>
      <c r="D28" s="136"/>
      <c r="E28" s="153"/>
      <c r="F28" s="136"/>
      <c r="G28" s="136"/>
      <c r="H28" s="136"/>
      <c r="I28" s="136"/>
      <c r="J28" s="154"/>
      <c r="K28" s="154"/>
      <c r="L28" s="154"/>
      <c r="M28" s="154"/>
      <c r="N28" s="154"/>
      <c r="O28" s="155"/>
      <c r="P28" s="135"/>
      <c r="Q28" s="137"/>
      <c r="R28" s="137"/>
      <c r="S28" s="154"/>
      <c r="T28" s="150"/>
      <c r="U28" s="154"/>
      <c r="V28" s="154"/>
      <c r="W28" s="156"/>
      <c r="AC28" s="281"/>
      <c r="AD28" s="282"/>
      <c r="AE28" s="283"/>
      <c r="AF28" s="283"/>
      <c r="AG28" s="284"/>
      <c r="AH28" s="284"/>
      <c r="AI28" s="296"/>
      <c r="AJ28" s="297"/>
      <c r="AK28" s="297"/>
      <c r="AL28" s="292"/>
      <c r="AM28" s="293"/>
    </row>
    <row r="29" spans="1:48" ht="15" hidden="1" customHeight="1">
      <c r="A29" s="212" t="s">
        <v>42</v>
      </c>
      <c r="B29" s="213"/>
      <c r="C29" s="213"/>
      <c r="D29" s="213"/>
      <c r="E29" s="213"/>
      <c r="F29" s="213"/>
      <c r="G29" s="214"/>
      <c r="H29" s="213" t="s">
        <v>43</v>
      </c>
      <c r="I29" s="213"/>
      <c r="J29" s="213"/>
      <c r="K29" s="213"/>
      <c r="L29" s="213"/>
      <c r="M29" s="212" t="s">
        <v>44</v>
      </c>
      <c r="N29" s="213"/>
      <c r="O29" s="213"/>
      <c r="P29" s="213"/>
      <c r="Q29" s="213"/>
      <c r="R29" s="213"/>
      <c r="S29" s="213"/>
      <c r="T29" s="213"/>
      <c r="U29" s="213"/>
      <c r="V29" s="213"/>
      <c r="W29" s="213"/>
      <c r="X29" s="213"/>
      <c r="Y29" s="213"/>
      <c r="Z29" s="213"/>
      <c r="AA29" s="213"/>
      <c r="AB29" s="213"/>
      <c r="AC29" s="213"/>
      <c r="AD29" s="213"/>
      <c r="AE29" s="213"/>
      <c r="AF29" s="213"/>
      <c r="AG29" s="213"/>
      <c r="AH29" s="213"/>
      <c r="AI29" s="218"/>
      <c r="AJ29" s="218"/>
      <c r="AK29" s="218"/>
      <c r="AL29" s="218"/>
      <c r="AM29" s="202"/>
    </row>
    <row r="30" spans="1:48" ht="15" hidden="1" customHeight="1">
      <c r="A30" s="90" t="s">
        <v>45</v>
      </c>
      <c r="B30" s="91"/>
      <c r="C30" s="91"/>
      <c r="D30" s="91"/>
      <c r="E30" s="92"/>
      <c r="F30" s="92"/>
      <c r="G30" s="93"/>
      <c r="H30" s="219"/>
      <c r="I30" s="219"/>
      <c r="J30" s="219"/>
      <c r="K30" s="219"/>
      <c r="L30" s="219"/>
      <c r="M30" s="215"/>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7"/>
    </row>
    <row r="31" spans="1:48" ht="15" hidden="1" customHeight="1">
      <c r="A31" s="72" t="s">
        <v>46</v>
      </c>
      <c r="B31" s="73"/>
      <c r="C31" s="73"/>
      <c r="D31" s="73"/>
      <c r="E31" s="74"/>
      <c r="F31" s="74"/>
      <c r="G31" s="75"/>
      <c r="H31" s="228"/>
      <c r="I31" s="228"/>
      <c r="J31" s="228"/>
      <c r="K31" s="228"/>
      <c r="L31" s="228"/>
      <c r="M31" s="229"/>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row>
    <row r="32" spans="1:48" ht="15" hidden="1" customHeight="1">
      <c r="A32" s="72" t="s">
        <v>47</v>
      </c>
      <c r="B32" s="73"/>
      <c r="C32" s="73"/>
      <c r="D32" s="73"/>
      <c r="E32" s="74"/>
      <c r="F32" s="74"/>
      <c r="G32" s="75"/>
      <c r="H32" s="228"/>
      <c r="I32" s="228"/>
      <c r="J32" s="228"/>
      <c r="K32" s="228"/>
      <c r="L32" s="228"/>
      <c r="M32" s="229"/>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row>
    <row r="33" spans="1:48" ht="15" hidden="1" customHeight="1">
      <c r="A33" s="72" t="s">
        <v>48</v>
      </c>
      <c r="B33" s="73"/>
      <c r="C33" s="73"/>
      <c r="D33" s="73"/>
      <c r="E33" s="74"/>
      <c r="F33" s="74"/>
      <c r="G33" s="75"/>
      <c r="H33" s="228"/>
      <c r="I33" s="228"/>
      <c r="J33" s="228"/>
      <c r="K33" s="228"/>
      <c r="L33" s="228"/>
      <c r="M33" s="229"/>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c r="AV33" s="3"/>
    </row>
    <row r="34" spans="1:48" ht="15" hidden="1" customHeight="1">
      <c r="A34" s="72" t="s">
        <v>49</v>
      </c>
      <c r="B34" s="73"/>
      <c r="C34" s="73"/>
      <c r="D34" s="73"/>
      <c r="E34" s="74"/>
      <c r="F34" s="74"/>
      <c r="G34" s="75"/>
      <c r="H34" s="228"/>
      <c r="I34" s="228"/>
      <c r="J34" s="228"/>
      <c r="K34" s="228"/>
      <c r="L34" s="228"/>
      <c r="M34" s="229"/>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row>
    <row r="35" spans="1:48" ht="15" hidden="1" customHeight="1">
      <c r="A35" s="76" t="s">
        <v>23</v>
      </c>
      <c r="B35" s="77"/>
      <c r="C35" s="77"/>
      <c r="D35" s="77"/>
      <c r="E35" s="77"/>
      <c r="F35" s="77"/>
      <c r="G35" s="78"/>
      <c r="H35" s="220">
        <f>SUM(H30:L34)</f>
        <v>0</v>
      </c>
      <c r="I35" s="220"/>
      <c r="J35" s="220"/>
      <c r="K35" s="220"/>
      <c r="L35" s="221"/>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5"/>
    </row>
    <row r="36" spans="1:48" s="137" customFormat="1" hidden="1">
      <c r="A36" s="152"/>
      <c r="B36" s="136"/>
      <c r="C36" s="135"/>
      <c r="D36" s="136"/>
      <c r="E36" s="153"/>
      <c r="F36" s="136"/>
      <c r="G36" s="136"/>
      <c r="H36" s="136"/>
      <c r="I36" s="136"/>
      <c r="J36" s="154"/>
      <c r="K36" s="154"/>
      <c r="L36" s="154"/>
      <c r="M36" s="154"/>
      <c r="N36" s="154"/>
      <c r="O36" s="155"/>
      <c r="P36" s="135"/>
      <c r="S36" s="154"/>
      <c r="T36" s="150"/>
      <c r="U36" s="154"/>
      <c r="V36" s="154"/>
      <c r="W36" s="156"/>
      <c r="X36" s="138"/>
      <c r="Y36" s="138"/>
      <c r="Z36" s="138"/>
      <c r="AA36" s="138"/>
      <c r="AB36" s="138"/>
      <c r="AC36" s="138"/>
      <c r="AD36" s="139"/>
      <c r="AE36" s="140"/>
      <c r="AF36" s="140"/>
      <c r="AG36" s="140"/>
      <c r="AH36" s="141"/>
      <c r="AI36" s="226"/>
      <c r="AJ36" s="226"/>
      <c r="AK36" s="226"/>
      <c r="AL36" s="227"/>
      <c r="AM36" s="227"/>
    </row>
    <row r="37" spans="1:48" s="137" customFormat="1" hidden="1">
      <c r="A37" s="135" t="s">
        <v>229</v>
      </c>
      <c r="B37" s="136"/>
      <c r="C37" s="135"/>
      <c r="D37" s="136"/>
      <c r="E37" s="153"/>
      <c r="F37" s="136"/>
      <c r="G37" s="136"/>
      <c r="H37" s="136"/>
      <c r="I37" s="136"/>
      <c r="J37" s="154"/>
      <c r="K37" s="154"/>
      <c r="L37" s="154"/>
      <c r="M37" s="154"/>
      <c r="N37" s="154"/>
      <c r="O37" s="155"/>
      <c r="P37" s="135"/>
      <c r="S37" s="154"/>
      <c r="T37" s="150"/>
      <c r="U37" s="154"/>
      <c r="V37" s="154"/>
      <c r="W37" s="156"/>
      <c r="X37" s="138"/>
      <c r="Y37" s="138"/>
      <c r="Z37" s="138"/>
      <c r="AA37" s="138"/>
      <c r="AB37" s="138"/>
      <c r="AC37" s="138"/>
      <c r="AD37" s="139"/>
      <c r="AE37" s="140"/>
      <c r="AF37" s="140"/>
      <c r="AG37" s="140"/>
      <c r="AH37" s="141"/>
      <c r="AI37" s="226"/>
      <c r="AJ37" s="226"/>
      <c r="AK37" s="226"/>
      <c r="AL37" s="227"/>
      <c r="AM37" s="227"/>
    </row>
    <row r="38" spans="1:48" ht="15" hidden="1" customHeight="1">
      <c r="A38" s="212" t="s">
        <v>42</v>
      </c>
      <c r="B38" s="213"/>
      <c r="C38" s="213"/>
      <c r="D38" s="213"/>
      <c r="E38" s="213"/>
      <c r="F38" s="213"/>
      <c r="G38" s="214"/>
      <c r="H38" s="213" t="s">
        <v>43</v>
      </c>
      <c r="I38" s="213"/>
      <c r="J38" s="213"/>
      <c r="K38" s="213"/>
      <c r="L38" s="213"/>
      <c r="M38" s="212" t="s">
        <v>44</v>
      </c>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ht="15" hidden="1" customHeight="1">
      <c r="A39" s="90" t="s">
        <v>45</v>
      </c>
      <c r="B39" s="91"/>
      <c r="C39" s="91"/>
      <c r="D39" s="91"/>
      <c r="E39" s="92"/>
      <c r="F39" s="92"/>
      <c r="G39" s="93"/>
      <c r="H39" s="219"/>
      <c r="I39" s="219"/>
      <c r="J39" s="219"/>
      <c r="K39" s="219"/>
      <c r="L39" s="219"/>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48" ht="15" hidden="1" customHeight="1">
      <c r="A40" s="72" t="s">
        <v>46</v>
      </c>
      <c r="B40" s="73"/>
      <c r="C40" s="73"/>
      <c r="D40" s="73"/>
      <c r="E40" s="74"/>
      <c r="F40" s="74"/>
      <c r="G40" s="75"/>
      <c r="H40" s="228"/>
      <c r="I40" s="228"/>
      <c r="J40" s="228"/>
      <c r="K40" s="228"/>
      <c r="L40" s="228"/>
      <c r="M40" s="229"/>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1"/>
    </row>
    <row r="41" spans="1:48" ht="15" hidden="1" customHeight="1">
      <c r="A41" s="72" t="s">
        <v>47</v>
      </c>
      <c r="B41" s="73"/>
      <c r="C41" s="73"/>
      <c r="D41" s="73"/>
      <c r="E41" s="74"/>
      <c r="F41" s="74"/>
      <c r="G41" s="75"/>
      <c r="H41" s="228"/>
      <c r="I41" s="228"/>
      <c r="J41" s="228"/>
      <c r="K41" s="228"/>
      <c r="L41" s="228"/>
      <c r="M41" s="229"/>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1"/>
    </row>
    <row r="42" spans="1:48" ht="15" hidden="1" customHeight="1">
      <c r="A42" s="72" t="s">
        <v>48</v>
      </c>
      <c r="B42" s="73"/>
      <c r="C42" s="73"/>
      <c r="D42" s="73"/>
      <c r="E42" s="74"/>
      <c r="F42" s="74"/>
      <c r="G42" s="75"/>
      <c r="H42" s="228"/>
      <c r="I42" s="228"/>
      <c r="J42" s="228"/>
      <c r="K42" s="228"/>
      <c r="L42" s="228"/>
      <c r="M42" s="229"/>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1"/>
      <c r="AV42" s="3"/>
    </row>
    <row r="43" spans="1:48" ht="15" hidden="1" customHeight="1">
      <c r="A43" s="72" t="s">
        <v>49</v>
      </c>
      <c r="B43" s="73"/>
      <c r="C43" s="73"/>
      <c r="D43" s="73"/>
      <c r="E43" s="74"/>
      <c r="F43" s="74"/>
      <c r="G43" s="75"/>
      <c r="H43" s="228"/>
      <c r="I43" s="228"/>
      <c r="J43" s="228"/>
      <c r="K43" s="228"/>
      <c r="L43" s="228"/>
      <c r="M43" s="229"/>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1"/>
    </row>
    <row r="44" spans="1:48" ht="15" hidden="1" customHeight="1">
      <c r="A44" s="76" t="s">
        <v>23</v>
      </c>
      <c r="B44" s="77"/>
      <c r="C44" s="77"/>
      <c r="D44" s="77"/>
      <c r="E44" s="77"/>
      <c r="F44" s="77"/>
      <c r="G44" s="78"/>
      <c r="H44" s="220">
        <f>SUM(H39:L43)</f>
        <v>0</v>
      </c>
      <c r="I44" s="220"/>
      <c r="J44" s="220"/>
      <c r="K44" s="220"/>
      <c r="L44" s="221"/>
      <c r="M44" s="222"/>
      <c r="N44" s="223"/>
      <c r="O44" s="223"/>
      <c r="P44" s="223"/>
      <c r="Q44" s="223"/>
      <c r="R44" s="223"/>
      <c r="S44" s="223"/>
      <c r="T44" s="223"/>
      <c r="U44" s="223"/>
      <c r="V44" s="223"/>
      <c r="W44" s="223"/>
      <c r="X44" s="223"/>
      <c r="Y44" s="223"/>
      <c r="Z44" s="223"/>
      <c r="AA44" s="223"/>
      <c r="AB44" s="223"/>
      <c r="AC44" s="223"/>
      <c r="AD44" s="223"/>
      <c r="AE44" s="223"/>
      <c r="AF44" s="223"/>
      <c r="AG44" s="223"/>
      <c r="AH44" s="224"/>
      <c r="AI44" s="223"/>
      <c r="AJ44" s="223"/>
      <c r="AK44" s="223"/>
      <c r="AL44" s="223"/>
      <c r="AM44" s="225"/>
    </row>
    <row r="45" spans="1:48" s="137" customFormat="1" ht="6" customHeight="1" thickBot="1">
      <c r="A45" s="157"/>
      <c r="B45" s="157"/>
      <c r="C45" s="157"/>
      <c r="D45" s="157"/>
      <c r="E45" s="158"/>
      <c r="F45" s="158"/>
      <c r="G45" s="158"/>
      <c r="H45" s="158"/>
      <c r="I45" s="158"/>
      <c r="J45" s="159"/>
      <c r="K45" s="159"/>
      <c r="L45" s="159"/>
      <c r="M45" s="159"/>
      <c r="N45" s="159"/>
      <c r="AH45" s="177"/>
    </row>
    <row r="46" spans="1:48" s="3" customFormat="1" ht="19.5" customHeight="1">
      <c r="A46" s="165"/>
      <c r="B46" s="68"/>
      <c r="C46" s="68"/>
      <c r="D46" s="68"/>
      <c r="E46" s="68"/>
      <c r="F46" s="68"/>
      <c r="G46" s="68"/>
      <c r="H46" s="68"/>
      <c r="I46" s="69"/>
      <c r="J46" s="71"/>
      <c r="K46" s="68"/>
      <c r="L46" s="70"/>
      <c r="M46" s="70"/>
      <c r="N46" s="70"/>
      <c r="O46" s="68"/>
      <c r="P46" s="68"/>
      <c r="Q46" s="68"/>
      <c r="R46" s="68"/>
      <c r="S46" s="68"/>
      <c r="T46" s="79"/>
      <c r="U46" s="79"/>
      <c r="V46" s="79"/>
      <c r="W46" s="79"/>
      <c r="AC46" s="281"/>
      <c r="AD46" s="279" t="s">
        <v>40</v>
      </c>
      <c r="AE46" s="280"/>
      <c r="AF46" s="280"/>
      <c r="AG46" s="280"/>
      <c r="AH46" s="280"/>
      <c r="AI46" s="298" t="s">
        <v>41</v>
      </c>
      <c r="AJ46" s="299"/>
      <c r="AK46" s="299"/>
      <c r="AL46" s="299"/>
      <c r="AM46" s="30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1"/>
      <c r="AD47" s="301">
        <f>IFERROR(VLOOKUP(L10,リスト!B24:E30,4,FALSE)*AJ10,"")</f>
        <v>540</v>
      </c>
      <c r="AE47" s="302"/>
      <c r="AF47" s="302"/>
      <c r="AG47" s="305" t="s">
        <v>6</v>
      </c>
      <c r="AH47" s="305"/>
      <c r="AI47" s="307">
        <f>IF(AD47="","",MIN(AD47,ROUNDDOWN(H55/1000,0)))</f>
        <v>540</v>
      </c>
      <c r="AJ47" s="308"/>
      <c r="AK47" s="308"/>
      <c r="AL47" s="305" t="s">
        <v>6</v>
      </c>
      <c r="AM47" s="306"/>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1"/>
      <c r="AD48" s="303"/>
      <c r="AE48" s="304"/>
      <c r="AF48" s="304"/>
      <c r="AG48" s="305"/>
      <c r="AH48" s="305"/>
      <c r="AI48" s="309"/>
      <c r="AJ48" s="310"/>
      <c r="AK48" s="310"/>
      <c r="AL48" s="305"/>
      <c r="AM48" s="306"/>
      <c r="AT48" s="4"/>
    </row>
    <row r="49" spans="1:48" ht="28" customHeight="1">
      <c r="A49" s="212" t="s">
        <v>42</v>
      </c>
      <c r="B49" s="213"/>
      <c r="C49" s="213"/>
      <c r="D49" s="213"/>
      <c r="E49" s="213"/>
      <c r="F49" s="213"/>
      <c r="G49" s="214"/>
      <c r="H49" s="280" t="s">
        <v>271</v>
      </c>
      <c r="I49" s="213"/>
      <c r="J49" s="213"/>
      <c r="K49" s="213"/>
      <c r="L49" s="213"/>
      <c r="M49" s="212" t="s">
        <v>44</v>
      </c>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4"/>
    </row>
    <row r="50" spans="1:48" ht="15" hidden="1" customHeight="1">
      <c r="A50" s="90"/>
      <c r="B50" s="91"/>
      <c r="C50" s="91"/>
      <c r="D50" s="91"/>
      <c r="E50" s="92"/>
      <c r="F50" s="92"/>
      <c r="G50" s="93"/>
      <c r="H50" s="219"/>
      <c r="I50" s="219"/>
      <c r="J50" s="219"/>
      <c r="K50" s="219"/>
      <c r="L50" s="219"/>
      <c r="M50" s="312"/>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4"/>
    </row>
    <row r="51" spans="1:48" ht="15" hidden="1" customHeight="1">
      <c r="A51" s="90"/>
      <c r="B51" s="73"/>
      <c r="C51" s="73"/>
      <c r="D51" s="73"/>
      <c r="E51" s="74"/>
      <c r="F51" s="74"/>
      <c r="G51" s="75"/>
      <c r="H51" s="228"/>
      <c r="I51" s="228"/>
      <c r="J51" s="228"/>
      <c r="K51" s="228"/>
      <c r="L51" s="228"/>
      <c r="M51" s="229"/>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1"/>
    </row>
    <row r="52" spans="1:48" ht="15" customHeight="1">
      <c r="A52" s="72" t="s">
        <v>302</v>
      </c>
      <c r="B52" s="73"/>
      <c r="C52" s="73"/>
      <c r="D52" s="73"/>
      <c r="E52" s="74"/>
      <c r="F52" s="74"/>
      <c r="G52" s="75"/>
      <c r="H52" s="228">
        <v>300000</v>
      </c>
      <c r="I52" s="228"/>
      <c r="J52" s="228"/>
      <c r="K52" s="228"/>
      <c r="L52" s="228"/>
      <c r="M52" s="229" t="s">
        <v>301</v>
      </c>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1"/>
    </row>
    <row r="53" spans="1:48" ht="15" customHeight="1">
      <c r="A53" s="72" t="s">
        <v>47</v>
      </c>
      <c r="B53" s="73"/>
      <c r="C53" s="73"/>
      <c r="D53" s="73"/>
      <c r="E53" s="74"/>
      <c r="F53" s="74"/>
      <c r="G53" s="75"/>
      <c r="H53" s="228">
        <v>240000</v>
      </c>
      <c r="I53" s="228"/>
      <c r="J53" s="228"/>
      <c r="K53" s="228"/>
      <c r="L53" s="228"/>
      <c r="M53" s="229" t="s">
        <v>303</v>
      </c>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1"/>
    </row>
    <row r="54" spans="1:48" ht="15" customHeight="1">
      <c r="A54" s="72"/>
      <c r="B54" s="73"/>
      <c r="C54" s="73"/>
      <c r="D54" s="73"/>
      <c r="E54" s="74"/>
      <c r="F54" s="74"/>
      <c r="G54" s="75"/>
      <c r="H54" s="228"/>
      <c r="I54" s="228"/>
      <c r="J54" s="228"/>
      <c r="K54" s="228"/>
      <c r="L54" s="228"/>
      <c r="M54" s="229"/>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1"/>
    </row>
    <row r="55" spans="1:48" ht="15" customHeight="1">
      <c r="A55" s="76" t="s">
        <v>23</v>
      </c>
      <c r="B55" s="80"/>
      <c r="C55" s="80"/>
      <c r="D55" s="80"/>
      <c r="E55" s="77"/>
      <c r="F55" s="77"/>
      <c r="G55" s="78"/>
      <c r="H55" s="220">
        <f>SUM(H50:H54)</f>
        <v>540000</v>
      </c>
      <c r="I55" s="220"/>
      <c r="J55" s="220"/>
      <c r="K55" s="220"/>
      <c r="L55" s="221"/>
      <c r="M55" s="222"/>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5"/>
    </row>
    <row r="56" spans="1:48" s="137" customFormat="1" ht="4.5" customHeight="1">
      <c r="A56" s="157"/>
      <c r="B56" s="157"/>
      <c r="C56" s="157"/>
      <c r="D56" s="157"/>
      <c r="E56" s="160"/>
      <c r="F56" s="160"/>
      <c r="G56" s="160"/>
      <c r="H56" s="160"/>
      <c r="I56" s="160"/>
      <c r="J56" s="161"/>
      <c r="K56" s="161"/>
      <c r="L56" s="161"/>
      <c r="M56" s="161"/>
      <c r="N56" s="161"/>
      <c r="O56" s="160"/>
      <c r="P56" s="160"/>
      <c r="Q56" s="160"/>
      <c r="R56" s="160"/>
      <c r="S56" s="160"/>
      <c r="T56" s="160"/>
      <c r="U56" s="160"/>
      <c r="V56" s="160"/>
      <c r="W56" s="160"/>
      <c r="X56" s="160"/>
      <c r="Y56" s="162"/>
      <c r="Z56" s="162"/>
      <c r="AA56" s="162"/>
      <c r="AB56" s="162"/>
      <c r="AC56" s="162"/>
      <c r="AD56" s="162"/>
      <c r="AE56" s="160"/>
      <c r="AF56" s="160"/>
      <c r="AG56" s="160"/>
      <c r="AH56" s="160"/>
      <c r="AI56" s="160"/>
      <c r="AJ56" s="160"/>
      <c r="AK56" s="160"/>
      <c r="AL56" s="160"/>
      <c r="AM56" s="160"/>
    </row>
    <row r="57" spans="1:48" s="137" customFormat="1">
      <c r="A57" s="135" t="s">
        <v>257</v>
      </c>
    </row>
    <row r="59" spans="1:48">
      <c r="AI59" s="311"/>
      <c r="AJ59" s="311"/>
      <c r="AK59" s="311"/>
      <c r="AL59" s="311"/>
      <c r="AM59" s="311"/>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50</v>
      </c>
      <c r="B1" s="8"/>
      <c r="C1" s="7" t="s">
        <v>51</v>
      </c>
      <c r="I1" s="7"/>
      <c r="J1" s="7"/>
    </row>
    <row r="2" spans="1:15" ht="27" customHeight="1">
      <c r="A2" s="10" t="s">
        <v>52</v>
      </c>
      <c r="B2" s="11"/>
      <c r="C2" s="12"/>
      <c r="D2" s="12"/>
      <c r="E2" s="12"/>
      <c r="F2" s="12"/>
      <c r="G2" s="12"/>
      <c r="H2" s="13"/>
      <c r="I2" s="315" t="s">
        <v>53</v>
      </c>
      <c r="J2" s="316"/>
    </row>
    <row r="3" spans="1:15" ht="30" customHeight="1">
      <c r="A3" s="14"/>
      <c r="B3" s="15"/>
      <c r="C3" s="16"/>
      <c r="D3" s="16"/>
      <c r="E3" s="16"/>
      <c r="F3" s="16"/>
      <c r="G3" s="17" t="s">
        <v>54</v>
      </c>
      <c r="H3" s="18"/>
    </row>
    <row r="4" spans="1:15" ht="71.25" customHeight="1">
      <c r="A4" s="19"/>
      <c r="B4" s="20"/>
      <c r="C4" s="317" t="s">
        <v>55</v>
      </c>
      <c r="D4" s="318"/>
      <c r="E4" s="318"/>
      <c r="F4" s="319"/>
      <c r="G4" s="320" t="s">
        <v>56</v>
      </c>
      <c r="H4" s="321"/>
    </row>
    <row r="5" spans="1:15" ht="19" customHeight="1">
      <c r="A5" s="21"/>
      <c r="B5" s="22"/>
      <c r="C5" s="322" t="s">
        <v>57</v>
      </c>
      <c r="D5" s="23">
        <v>1</v>
      </c>
      <c r="E5" s="323" t="s">
        <v>58</v>
      </c>
      <c r="F5" s="23" t="s">
        <v>59</v>
      </c>
      <c r="G5" s="24">
        <v>653</v>
      </c>
      <c r="H5" s="25" t="s">
        <v>60</v>
      </c>
      <c r="K5" s="26"/>
      <c r="L5" s="27"/>
      <c r="M5" s="26"/>
      <c r="N5" s="27"/>
      <c r="O5" s="28"/>
    </row>
    <row r="6" spans="1:15" ht="19" customHeight="1">
      <c r="A6" s="21"/>
      <c r="B6" s="22"/>
      <c r="C6" s="322"/>
      <c r="D6" s="23">
        <v>2</v>
      </c>
      <c r="E6" s="323"/>
      <c r="F6" s="23" t="s">
        <v>61</v>
      </c>
      <c r="G6" s="24">
        <v>831</v>
      </c>
      <c r="H6" s="25" t="s">
        <v>60</v>
      </c>
      <c r="K6" s="26"/>
      <c r="L6" s="27"/>
      <c r="M6" s="26"/>
      <c r="N6" s="27"/>
      <c r="O6" s="28"/>
    </row>
    <row r="7" spans="1:15" ht="19" customHeight="1">
      <c r="A7" s="21"/>
      <c r="B7" s="22"/>
      <c r="C7" s="322"/>
      <c r="D7" s="23">
        <v>3</v>
      </c>
      <c r="E7" s="323"/>
      <c r="F7" s="23" t="s">
        <v>62</v>
      </c>
      <c r="G7" s="24">
        <v>1075</v>
      </c>
      <c r="H7" s="25" t="s">
        <v>60</v>
      </c>
      <c r="K7" s="26"/>
      <c r="L7" s="27"/>
      <c r="M7" s="26"/>
      <c r="N7" s="27"/>
      <c r="O7" s="28"/>
    </row>
    <row r="8" spans="1:15" ht="19" customHeight="1">
      <c r="A8" s="21"/>
      <c r="B8" s="22"/>
      <c r="C8" s="322"/>
      <c r="D8" s="23">
        <v>4</v>
      </c>
      <c r="E8" s="324" t="s">
        <v>63</v>
      </c>
      <c r="F8" s="324"/>
      <c r="G8" s="24">
        <v>305</v>
      </c>
      <c r="H8" s="25" t="s">
        <v>60</v>
      </c>
      <c r="K8" s="26"/>
      <c r="L8" s="27"/>
      <c r="M8" s="26"/>
      <c r="N8" s="27"/>
      <c r="O8" s="28"/>
    </row>
    <row r="9" spans="1:15" ht="19" customHeight="1">
      <c r="A9" s="21"/>
      <c r="B9" s="22"/>
      <c r="C9" s="322"/>
      <c r="D9" s="23">
        <v>5</v>
      </c>
      <c r="E9" s="323" t="s">
        <v>64</v>
      </c>
      <c r="F9" s="323"/>
      <c r="G9" s="24">
        <v>340</v>
      </c>
      <c r="H9" s="25" t="s">
        <v>60</v>
      </c>
      <c r="K9" s="26"/>
      <c r="L9" s="27"/>
      <c r="M9" s="26"/>
      <c r="N9" s="27"/>
      <c r="O9" s="28"/>
    </row>
    <row r="10" spans="1:15" ht="19" customHeight="1">
      <c r="A10" s="21"/>
      <c r="B10" s="22"/>
      <c r="C10" s="322"/>
      <c r="D10" s="23">
        <v>6</v>
      </c>
      <c r="E10" s="323" t="s">
        <v>65</v>
      </c>
      <c r="F10" s="23" t="s">
        <v>59</v>
      </c>
      <c r="G10" s="24">
        <v>642</v>
      </c>
      <c r="H10" s="25" t="s">
        <v>60</v>
      </c>
      <c r="K10" s="26"/>
      <c r="L10" s="27"/>
      <c r="M10" s="26"/>
      <c r="N10" s="27"/>
      <c r="O10" s="28"/>
    </row>
    <row r="11" spans="1:15" ht="19" customHeight="1">
      <c r="A11" s="21"/>
      <c r="B11" s="22"/>
      <c r="C11" s="322"/>
      <c r="D11" s="23">
        <v>7</v>
      </c>
      <c r="E11" s="323"/>
      <c r="F11" s="23" t="s">
        <v>61</v>
      </c>
      <c r="G11" s="24">
        <v>776</v>
      </c>
      <c r="H11" s="25" t="s">
        <v>60</v>
      </c>
      <c r="K11" s="26"/>
      <c r="L11" s="27"/>
      <c r="M11" s="26"/>
      <c r="N11" s="27"/>
      <c r="O11" s="28"/>
    </row>
    <row r="12" spans="1:15" ht="19" customHeight="1">
      <c r="A12" s="21"/>
      <c r="B12" s="22"/>
      <c r="C12" s="322"/>
      <c r="D12" s="23">
        <v>8</v>
      </c>
      <c r="E12" s="323"/>
      <c r="F12" s="23" t="s">
        <v>62</v>
      </c>
      <c r="G12" s="24">
        <v>1272</v>
      </c>
      <c r="H12" s="25" t="s">
        <v>60</v>
      </c>
      <c r="K12" s="26"/>
      <c r="L12" s="27"/>
      <c r="M12" s="26"/>
      <c r="N12" s="27"/>
      <c r="O12" s="28"/>
    </row>
    <row r="13" spans="1:15" ht="19" customHeight="1">
      <c r="A13" s="21"/>
      <c r="B13" s="22"/>
      <c r="C13" s="29" t="s">
        <v>66</v>
      </c>
      <c r="D13" s="23">
        <v>9</v>
      </c>
      <c r="E13" s="323" t="s">
        <v>67</v>
      </c>
      <c r="F13" s="323"/>
      <c r="G13" s="24">
        <v>44</v>
      </c>
      <c r="H13" s="25" t="s">
        <v>68</v>
      </c>
      <c r="K13" s="26"/>
      <c r="L13" s="28"/>
      <c r="M13" s="28"/>
      <c r="N13" s="27"/>
      <c r="O13" s="26"/>
    </row>
    <row r="14" spans="1:15" ht="19" customHeight="1">
      <c r="A14" s="21"/>
      <c r="B14" s="22"/>
      <c r="C14" s="322" t="s">
        <v>69</v>
      </c>
      <c r="D14" s="23">
        <v>10</v>
      </c>
      <c r="E14" s="323" t="s">
        <v>70</v>
      </c>
      <c r="F14" s="323"/>
      <c r="G14" s="24">
        <v>500</v>
      </c>
      <c r="H14" s="25" t="s">
        <v>60</v>
      </c>
      <c r="K14" s="26"/>
      <c r="L14" s="27"/>
      <c r="M14" s="26"/>
      <c r="N14" s="27"/>
      <c r="O14" s="28"/>
    </row>
    <row r="15" spans="1:15" ht="19" customHeight="1">
      <c r="A15" s="21"/>
      <c r="B15" s="22"/>
      <c r="C15" s="322"/>
      <c r="D15" s="23">
        <v>11</v>
      </c>
      <c r="E15" s="323" t="s">
        <v>71</v>
      </c>
      <c r="F15" s="323"/>
      <c r="G15" s="24">
        <v>431</v>
      </c>
      <c r="H15" s="25" t="s">
        <v>60</v>
      </c>
      <c r="K15" s="26"/>
      <c r="L15" s="27"/>
      <c r="M15" s="26"/>
      <c r="N15" s="27"/>
      <c r="O15" s="28"/>
    </row>
    <row r="16" spans="1:15" ht="19" customHeight="1">
      <c r="A16" s="21"/>
      <c r="B16" s="22"/>
      <c r="C16" s="322"/>
      <c r="D16" s="23">
        <v>12</v>
      </c>
      <c r="E16" s="323" t="s">
        <v>72</v>
      </c>
      <c r="F16" s="323"/>
      <c r="G16" s="24">
        <v>464</v>
      </c>
      <c r="H16" s="25" t="s">
        <v>60</v>
      </c>
      <c r="K16" s="26"/>
      <c r="L16" s="27"/>
      <c r="M16" s="26"/>
      <c r="N16" s="27"/>
      <c r="O16" s="28"/>
    </row>
    <row r="17" spans="1:28" ht="19" customHeight="1">
      <c r="A17" s="21"/>
      <c r="B17" s="22"/>
      <c r="C17" s="322"/>
      <c r="D17" s="23">
        <v>13</v>
      </c>
      <c r="E17" s="323" t="s">
        <v>73</v>
      </c>
      <c r="F17" s="323"/>
      <c r="G17" s="24">
        <v>153</v>
      </c>
      <c r="H17" s="25" t="s">
        <v>60</v>
      </c>
      <c r="K17" s="26"/>
      <c r="L17" s="27"/>
      <c r="M17" s="26"/>
      <c r="N17" s="27"/>
      <c r="O17" s="28"/>
    </row>
    <row r="18" spans="1:28" ht="19" customHeight="1">
      <c r="A18" s="21"/>
      <c r="B18" s="22"/>
      <c r="C18" s="322"/>
      <c r="D18" s="23">
        <v>14</v>
      </c>
      <c r="E18" s="323" t="s">
        <v>74</v>
      </c>
      <c r="F18" s="323"/>
      <c r="G18" s="24">
        <v>1002</v>
      </c>
      <c r="H18" s="25" t="s">
        <v>60</v>
      </c>
      <c r="K18" s="26"/>
      <c r="L18" s="27"/>
      <c r="M18" s="26"/>
      <c r="N18" s="27"/>
      <c r="O18" s="28"/>
    </row>
    <row r="19" spans="1:28" ht="19" customHeight="1">
      <c r="A19" s="21"/>
      <c r="B19" s="22"/>
      <c r="C19" s="322"/>
      <c r="D19" s="23">
        <v>15</v>
      </c>
      <c r="E19" s="323" t="s">
        <v>75</v>
      </c>
      <c r="F19" s="323"/>
      <c r="G19" s="24">
        <v>573</v>
      </c>
      <c r="H19" s="25" t="s">
        <v>60</v>
      </c>
      <c r="K19" s="26"/>
      <c r="L19" s="27"/>
      <c r="M19" s="26"/>
      <c r="N19" s="27"/>
      <c r="O19" s="28"/>
    </row>
    <row r="20" spans="1:28" ht="19" customHeight="1">
      <c r="A20" s="21"/>
      <c r="B20" s="22"/>
      <c r="C20" s="322"/>
      <c r="D20" s="23">
        <v>16</v>
      </c>
      <c r="E20" s="323" t="s">
        <v>76</v>
      </c>
      <c r="F20" s="323"/>
      <c r="G20" s="24">
        <v>227</v>
      </c>
      <c r="H20" s="25" t="s">
        <v>60</v>
      </c>
      <c r="K20" s="26"/>
      <c r="L20" s="27"/>
      <c r="M20" s="26"/>
      <c r="N20" s="27"/>
      <c r="O20" s="28"/>
    </row>
    <row r="21" spans="1:28" s="30" customFormat="1" ht="19" customHeight="1">
      <c r="A21" s="21"/>
      <c r="B21" s="22"/>
      <c r="C21" s="322"/>
      <c r="D21" s="23">
        <v>17</v>
      </c>
      <c r="E21" s="323" t="s">
        <v>77</v>
      </c>
      <c r="F21" s="323"/>
      <c r="G21" s="24">
        <v>252</v>
      </c>
      <c r="H21" s="25" t="s">
        <v>60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22"/>
      <c r="D22" s="23">
        <v>18</v>
      </c>
      <c r="E22" s="326" t="s">
        <v>78</v>
      </c>
      <c r="F22" s="326"/>
      <c r="G22" s="24">
        <v>82</v>
      </c>
      <c r="H22" s="25" t="s">
        <v>60</v>
      </c>
      <c r="K22" s="26"/>
      <c r="L22" s="27"/>
      <c r="M22" s="26"/>
      <c r="N22" s="27"/>
      <c r="O22" s="28"/>
    </row>
    <row r="23" spans="1:28" ht="19" customHeight="1">
      <c r="A23" s="21"/>
      <c r="B23" s="22"/>
      <c r="C23" s="327" t="s">
        <v>79</v>
      </c>
      <c r="D23" s="23">
        <v>19</v>
      </c>
      <c r="E23" s="323" t="s">
        <v>80</v>
      </c>
      <c r="F23" s="323"/>
      <c r="G23" s="24">
        <v>637</v>
      </c>
      <c r="H23" s="25" t="s">
        <v>60</v>
      </c>
      <c r="K23" s="26"/>
      <c r="L23" s="27"/>
      <c r="M23" s="26"/>
      <c r="N23" s="27"/>
      <c r="O23" s="28"/>
    </row>
    <row r="24" spans="1:28" ht="19" customHeight="1">
      <c r="A24" s="21"/>
      <c r="B24" s="22"/>
      <c r="C24" s="327"/>
      <c r="D24" s="23">
        <v>20</v>
      </c>
      <c r="E24" s="323" t="s">
        <v>81</v>
      </c>
      <c r="F24" s="323"/>
      <c r="G24" s="24">
        <v>873</v>
      </c>
      <c r="H24" s="25" t="s">
        <v>60</v>
      </c>
      <c r="K24" s="26"/>
      <c r="L24" s="27"/>
      <c r="M24" s="26"/>
      <c r="N24" s="27"/>
      <c r="O24" s="28"/>
    </row>
    <row r="25" spans="1:28" ht="19" customHeight="1">
      <c r="A25" s="21"/>
      <c r="B25" s="22"/>
      <c r="C25" s="327" t="s">
        <v>82</v>
      </c>
      <c r="D25" s="23">
        <v>21</v>
      </c>
      <c r="E25" s="323" t="s">
        <v>83</v>
      </c>
      <c r="F25" s="323"/>
      <c r="G25" s="24">
        <v>40</v>
      </c>
      <c r="H25" s="25" t="s">
        <v>68</v>
      </c>
      <c r="K25" s="26"/>
      <c r="L25" s="28"/>
      <c r="M25" s="28"/>
      <c r="N25" s="27"/>
      <c r="O25" s="26"/>
    </row>
    <row r="26" spans="1:28" ht="19" customHeight="1">
      <c r="A26" s="21"/>
      <c r="B26" s="22"/>
      <c r="C26" s="327"/>
      <c r="D26" s="23">
        <v>22</v>
      </c>
      <c r="E26" s="323" t="s">
        <v>84</v>
      </c>
      <c r="F26" s="323"/>
      <c r="G26" s="24">
        <v>48</v>
      </c>
      <c r="H26" s="25" t="s">
        <v>68</v>
      </c>
      <c r="K26" s="26"/>
      <c r="L26" s="28"/>
      <c r="M26" s="28"/>
      <c r="N26" s="27"/>
      <c r="O26" s="26"/>
    </row>
    <row r="27" spans="1:28" ht="19" customHeight="1">
      <c r="A27" s="21"/>
      <c r="B27" s="22"/>
      <c r="C27" s="327"/>
      <c r="D27" s="23">
        <v>23</v>
      </c>
      <c r="E27" s="323" t="s">
        <v>85</v>
      </c>
      <c r="F27" s="323"/>
      <c r="G27" s="24">
        <v>39</v>
      </c>
      <c r="H27" s="25" t="s">
        <v>68</v>
      </c>
      <c r="K27" s="26"/>
      <c r="L27" s="28"/>
      <c r="M27" s="28"/>
      <c r="N27" s="27"/>
      <c r="O27" s="26"/>
    </row>
    <row r="28" spans="1:28" ht="19" customHeight="1">
      <c r="A28" s="21"/>
      <c r="B28" s="22"/>
      <c r="C28" s="327"/>
      <c r="D28" s="23">
        <v>24</v>
      </c>
      <c r="E28" s="323" t="s">
        <v>86</v>
      </c>
      <c r="F28" s="323"/>
      <c r="G28" s="24">
        <v>48</v>
      </c>
      <c r="H28" s="25" t="s">
        <v>68</v>
      </c>
      <c r="K28" s="26"/>
      <c r="L28" s="28"/>
      <c r="M28" s="28"/>
      <c r="N28" s="27"/>
      <c r="O28" s="26"/>
    </row>
    <row r="29" spans="1:28" ht="19" customHeight="1">
      <c r="A29" s="21"/>
      <c r="B29" s="22"/>
      <c r="C29" s="327"/>
      <c r="D29" s="23">
        <v>25</v>
      </c>
      <c r="E29" s="323" t="s">
        <v>87</v>
      </c>
      <c r="F29" s="323"/>
      <c r="G29" s="24">
        <v>43</v>
      </c>
      <c r="H29" s="25" t="s">
        <v>68</v>
      </c>
      <c r="K29" s="26"/>
      <c r="L29" s="28"/>
      <c r="M29" s="28"/>
      <c r="N29" s="27"/>
      <c r="O29" s="26"/>
    </row>
    <row r="30" spans="1:28" ht="19" customHeight="1">
      <c r="A30" s="21"/>
      <c r="B30" s="22"/>
      <c r="C30" s="327"/>
      <c r="D30" s="23">
        <v>26</v>
      </c>
      <c r="E30" s="323" t="s">
        <v>88</v>
      </c>
      <c r="F30" s="323"/>
      <c r="G30" s="24">
        <v>48</v>
      </c>
      <c r="H30" s="25" t="s">
        <v>68</v>
      </c>
      <c r="K30" s="26"/>
      <c r="L30" s="28"/>
      <c r="M30" s="28"/>
      <c r="N30" s="27"/>
      <c r="O30" s="26"/>
    </row>
    <row r="31" spans="1:28" ht="19" customHeight="1">
      <c r="A31" s="21"/>
      <c r="B31" s="22"/>
      <c r="C31" s="327"/>
      <c r="D31" s="23">
        <v>27</v>
      </c>
      <c r="E31" s="324" t="s">
        <v>89</v>
      </c>
      <c r="F31" s="324"/>
      <c r="G31" s="24">
        <v>37</v>
      </c>
      <c r="H31" s="25" t="s">
        <v>68</v>
      </c>
      <c r="K31" s="26"/>
      <c r="L31" s="28"/>
      <c r="M31" s="28"/>
      <c r="N31" s="27"/>
      <c r="O31" s="26"/>
    </row>
    <row r="32" spans="1:28" ht="19" customHeight="1">
      <c r="A32" s="31"/>
      <c r="B32" s="32"/>
      <c r="C32" s="327"/>
      <c r="D32" s="23">
        <v>28</v>
      </c>
      <c r="E32" s="324" t="s">
        <v>90</v>
      </c>
      <c r="F32" s="324"/>
      <c r="G32" s="24">
        <v>37</v>
      </c>
      <c r="H32" s="25" t="s">
        <v>68</v>
      </c>
      <c r="K32" s="26"/>
      <c r="L32" s="28"/>
      <c r="M32" s="28"/>
      <c r="N32" s="27"/>
      <c r="O32" s="26"/>
    </row>
    <row r="33" spans="1:10" ht="246.75" customHeight="1">
      <c r="A33" s="33" t="s">
        <v>91</v>
      </c>
      <c r="B33" s="34"/>
      <c r="C33" s="35"/>
      <c r="D33" s="36"/>
      <c r="E33" s="37"/>
      <c r="F33" s="38"/>
      <c r="G33" s="328" t="s">
        <v>92</v>
      </c>
      <c r="H33" s="329"/>
    </row>
    <row r="34" spans="1:10" ht="70.5" customHeight="1">
      <c r="A34" s="39" t="s">
        <v>93</v>
      </c>
      <c r="B34" s="40"/>
      <c r="C34" s="41"/>
      <c r="D34" s="42"/>
      <c r="E34" s="43"/>
      <c r="F34" s="44"/>
      <c r="G34" s="330" t="s">
        <v>94</v>
      </c>
      <c r="H34" s="331"/>
    </row>
    <row r="35" spans="1:10" ht="21" customHeight="1">
      <c r="A35" s="45" t="s">
        <v>95</v>
      </c>
      <c r="B35" s="45"/>
      <c r="C35" s="28"/>
      <c r="D35" s="28"/>
      <c r="E35" s="45"/>
      <c r="F35" s="28"/>
      <c r="G35" s="46"/>
      <c r="H35" s="46"/>
    </row>
    <row r="36" spans="1:10" ht="21" customHeight="1">
      <c r="A36" s="9" t="s">
        <v>96</v>
      </c>
    </row>
    <row r="37" spans="1:10" ht="21" customHeight="1">
      <c r="A37" s="9" t="s">
        <v>97</v>
      </c>
    </row>
    <row r="38" spans="1:10" ht="21" customHeight="1">
      <c r="B38" s="9" t="s">
        <v>98</v>
      </c>
    </row>
    <row r="39" spans="1:10" ht="21" customHeight="1">
      <c r="A39" s="9" t="s">
        <v>99</v>
      </c>
    </row>
    <row r="40" spans="1:10">
      <c r="A40" s="9" t="s">
        <v>100</v>
      </c>
    </row>
    <row r="41" spans="1:10">
      <c r="A41" s="9" t="s">
        <v>101</v>
      </c>
    </row>
    <row r="42" spans="1:10">
      <c r="A42" s="9" t="s">
        <v>102</v>
      </c>
    </row>
    <row r="44" spans="1:10" ht="19">
      <c r="I44" s="325" t="s">
        <v>103</v>
      </c>
      <c r="J44" s="325"/>
    </row>
    <row r="45" spans="1:10" ht="21">
      <c r="I45" s="47"/>
      <c r="J45" s="47"/>
    </row>
    <row r="48" spans="1:10" ht="19">
      <c r="A48" s="10" t="s">
        <v>104</v>
      </c>
      <c r="B48" s="11"/>
      <c r="C48" s="12"/>
      <c r="D48" s="12"/>
      <c r="E48" s="12"/>
      <c r="F48" s="12"/>
      <c r="G48" s="12"/>
      <c r="H48" s="48"/>
      <c r="I48" s="48"/>
      <c r="J48" s="13"/>
    </row>
    <row r="49" spans="1:10" ht="16.5">
      <c r="A49" s="14"/>
      <c r="B49" s="15"/>
      <c r="C49" s="16"/>
      <c r="D49" s="16"/>
      <c r="E49" s="16"/>
      <c r="F49" s="16"/>
      <c r="G49" s="332" t="s">
        <v>105</v>
      </c>
      <c r="H49" s="333"/>
      <c r="I49" s="332" t="s">
        <v>106</v>
      </c>
      <c r="J49" s="333"/>
    </row>
    <row r="50" spans="1:10" ht="14.25" customHeight="1">
      <c r="A50" s="19"/>
      <c r="B50" s="20"/>
      <c r="C50" s="317" t="s">
        <v>107</v>
      </c>
      <c r="D50" s="318"/>
      <c r="E50" s="318"/>
      <c r="F50" s="319"/>
      <c r="G50" s="337" t="s">
        <v>108</v>
      </c>
      <c r="H50" s="338"/>
      <c r="I50" s="341" t="s">
        <v>109</v>
      </c>
      <c r="J50" s="342"/>
    </row>
    <row r="51" spans="1:10" ht="29.25" customHeight="1">
      <c r="A51" s="49"/>
      <c r="B51" s="50"/>
      <c r="C51" s="334"/>
      <c r="D51" s="335"/>
      <c r="E51" s="335"/>
      <c r="F51" s="336"/>
      <c r="G51" s="339"/>
      <c r="H51" s="340"/>
      <c r="I51" s="343"/>
      <c r="J51" s="344"/>
    </row>
    <row r="52" spans="1:10" ht="21">
      <c r="A52" s="21"/>
      <c r="B52" s="22"/>
      <c r="C52" s="322" t="s">
        <v>57</v>
      </c>
      <c r="D52" s="23">
        <v>1</v>
      </c>
      <c r="E52" s="323" t="s">
        <v>58</v>
      </c>
      <c r="F52" s="23" t="s">
        <v>59</v>
      </c>
      <c r="G52" s="51">
        <v>20</v>
      </c>
      <c r="H52" s="52" t="s">
        <v>110</v>
      </c>
      <c r="I52" s="24">
        <v>200</v>
      </c>
      <c r="J52" s="52" t="s">
        <v>60</v>
      </c>
    </row>
    <row r="53" spans="1:10" ht="21">
      <c r="A53" s="21"/>
      <c r="B53" s="22"/>
      <c r="C53" s="322"/>
      <c r="D53" s="23">
        <v>2</v>
      </c>
      <c r="E53" s="323"/>
      <c r="F53" s="23" t="s">
        <v>61</v>
      </c>
      <c r="G53" s="51">
        <v>20</v>
      </c>
      <c r="H53" s="52" t="s">
        <v>110</v>
      </c>
      <c r="I53" s="24">
        <v>200</v>
      </c>
      <c r="J53" s="52" t="s">
        <v>60</v>
      </c>
    </row>
    <row r="54" spans="1:10" ht="21">
      <c r="A54" s="21"/>
      <c r="B54" s="22"/>
      <c r="C54" s="322"/>
      <c r="D54" s="23">
        <v>3</v>
      </c>
      <c r="E54" s="323"/>
      <c r="F54" s="23" t="s">
        <v>62</v>
      </c>
      <c r="G54" s="51">
        <v>20</v>
      </c>
      <c r="H54" s="52" t="s">
        <v>110</v>
      </c>
      <c r="I54" s="24">
        <v>200</v>
      </c>
      <c r="J54" s="52" t="s">
        <v>60</v>
      </c>
    </row>
    <row r="55" spans="1:10" ht="21">
      <c r="A55" s="21"/>
      <c r="B55" s="22"/>
      <c r="C55" s="322"/>
      <c r="D55" s="23">
        <v>4</v>
      </c>
      <c r="E55" s="324" t="s">
        <v>63</v>
      </c>
      <c r="F55" s="324"/>
      <c r="G55" s="51">
        <v>20</v>
      </c>
      <c r="H55" s="52" t="s">
        <v>110</v>
      </c>
      <c r="I55" s="24">
        <v>200</v>
      </c>
      <c r="J55" s="52" t="s">
        <v>60</v>
      </c>
    </row>
    <row r="56" spans="1:10" ht="21">
      <c r="A56" s="21"/>
      <c r="B56" s="22"/>
      <c r="C56" s="322"/>
      <c r="D56" s="23">
        <v>5</v>
      </c>
      <c r="E56" s="323" t="s">
        <v>64</v>
      </c>
      <c r="F56" s="323"/>
      <c r="G56" s="51">
        <v>20</v>
      </c>
      <c r="H56" s="52" t="s">
        <v>110</v>
      </c>
      <c r="I56" s="24">
        <v>200</v>
      </c>
      <c r="J56" s="52" t="s">
        <v>60</v>
      </c>
    </row>
    <row r="57" spans="1:10" ht="21">
      <c r="A57" s="21"/>
      <c r="B57" s="22"/>
      <c r="C57" s="322"/>
      <c r="D57" s="23">
        <v>6</v>
      </c>
      <c r="E57" s="323" t="s">
        <v>65</v>
      </c>
      <c r="F57" s="23" t="s">
        <v>59</v>
      </c>
      <c r="G57" s="51">
        <v>20</v>
      </c>
      <c r="H57" s="52" t="s">
        <v>110</v>
      </c>
      <c r="I57" s="24">
        <v>200</v>
      </c>
      <c r="J57" s="52" t="s">
        <v>60</v>
      </c>
    </row>
    <row r="58" spans="1:10" ht="21">
      <c r="A58" s="21"/>
      <c r="B58" s="22"/>
      <c r="C58" s="322"/>
      <c r="D58" s="23">
        <v>7</v>
      </c>
      <c r="E58" s="323"/>
      <c r="F58" s="23" t="s">
        <v>61</v>
      </c>
      <c r="G58" s="51">
        <v>20</v>
      </c>
      <c r="H58" s="52" t="s">
        <v>110</v>
      </c>
      <c r="I58" s="24">
        <v>200</v>
      </c>
      <c r="J58" s="52" t="s">
        <v>60</v>
      </c>
    </row>
    <row r="59" spans="1:10" ht="21">
      <c r="A59" s="21"/>
      <c r="B59" s="22"/>
      <c r="C59" s="322"/>
      <c r="D59" s="23">
        <v>8</v>
      </c>
      <c r="E59" s="323"/>
      <c r="F59" s="23" t="s">
        <v>62</v>
      </c>
      <c r="G59" s="51">
        <v>20</v>
      </c>
      <c r="H59" s="52" t="s">
        <v>110</v>
      </c>
      <c r="I59" s="24">
        <v>200</v>
      </c>
      <c r="J59" s="52" t="s">
        <v>60</v>
      </c>
    </row>
    <row r="60" spans="1:10" ht="21">
      <c r="A60" s="21"/>
      <c r="B60" s="22"/>
      <c r="C60" s="29" t="s">
        <v>66</v>
      </c>
      <c r="D60" s="23">
        <v>9</v>
      </c>
      <c r="E60" s="323" t="s">
        <v>67</v>
      </c>
      <c r="F60" s="323"/>
      <c r="G60" s="51">
        <v>20</v>
      </c>
      <c r="H60" s="52" t="s">
        <v>110</v>
      </c>
      <c r="I60" s="24">
        <v>200</v>
      </c>
      <c r="J60" s="52" t="s">
        <v>60</v>
      </c>
    </row>
    <row r="61" spans="1:10" ht="21">
      <c r="A61" s="21"/>
      <c r="B61" s="22"/>
      <c r="C61" s="322" t="s">
        <v>69</v>
      </c>
      <c r="D61" s="23">
        <v>10</v>
      </c>
      <c r="E61" s="323" t="s">
        <v>70</v>
      </c>
      <c r="F61" s="323"/>
      <c r="G61" s="51">
        <v>20</v>
      </c>
      <c r="H61" s="52" t="s">
        <v>110</v>
      </c>
      <c r="I61" s="24">
        <v>200</v>
      </c>
      <c r="J61" s="52" t="s">
        <v>60</v>
      </c>
    </row>
    <row r="62" spans="1:10" ht="21">
      <c r="A62" s="21"/>
      <c r="B62" s="22"/>
      <c r="C62" s="322"/>
      <c r="D62" s="23">
        <v>11</v>
      </c>
      <c r="E62" s="323" t="s">
        <v>71</v>
      </c>
      <c r="F62" s="323"/>
      <c r="G62" s="51">
        <v>20</v>
      </c>
      <c r="H62" s="52" t="s">
        <v>110</v>
      </c>
      <c r="I62" s="24">
        <v>200</v>
      </c>
      <c r="J62" s="52" t="s">
        <v>60</v>
      </c>
    </row>
    <row r="63" spans="1:10" ht="21">
      <c r="A63" s="21"/>
      <c r="B63" s="22"/>
      <c r="C63" s="322"/>
      <c r="D63" s="23">
        <v>12</v>
      </c>
      <c r="E63" s="323" t="s">
        <v>72</v>
      </c>
      <c r="F63" s="323"/>
      <c r="G63" s="51">
        <v>20</v>
      </c>
      <c r="H63" s="52" t="s">
        <v>110</v>
      </c>
      <c r="I63" s="24">
        <v>200</v>
      </c>
      <c r="J63" s="52" t="s">
        <v>60</v>
      </c>
    </row>
    <row r="64" spans="1:10" ht="21">
      <c r="A64" s="21"/>
      <c r="B64" s="22"/>
      <c r="C64" s="322"/>
      <c r="D64" s="23">
        <v>13</v>
      </c>
      <c r="E64" s="323" t="s">
        <v>73</v>
      </c>
      <c r="F64" s="323"/>
      <c r="G64" s="51">
        <v>20</v>
      </c>
      <c r="H64" s="52" t="s">
        <v>110</v>
      </c>
      <c r="I64" s="24">
        <v>200</v>
      </c>
      <c r="J64" s="52" t="s">
        <v>60</v>
      </c>
    </row>
    <row r="65" spans="1:10" ht="21">
      <c r="A65" s="21"/>
      <c r="B65" s="22"/>
      <c r="C65" s="322"/>
      <c r="D65" s="23">
        <v>14</v>
      </c>
      <c r="E65" s="323" t="s">
        <v>74</v>
      </c>
      <c r="F65" s="323"/>
      <c r="G65" s="51">
        <v>20</v>
      </c>
      <c r="H65" s="52" t="s">
        <v>110</v>
      </c>
      <c r="I65" s="24">
        <v>200</v>
      </c>
      <c r="J65" s="52" t="s">
        <v>60</v>
      </c>
    </row>
    <row r="66" spans="1:10" ht="21">
      <c r="A66" s="21"/>
      <c r="B66" s="22"/>
      <c r="C66" s="322"/>
      <c r="D66" s="23">
        <v>15</v>
      </c>
      <c r="E66" s="323" t="s">
        <v>75</v>
      </c>
      <c r="F66" s="323"/>
      <c r="G66" s="51">
        <v>20</v>
      </c>
      <c r="H66" s="52" t="s">
        <v>110</v>
      </c>
      <c r="I66" s="24">
        <v>200</v>
      </c>
      <c r="J66" s="52" t="s">
        <v>60</v>
      </c>
    </row>
    <row r="67" spans="1:10" ht="21">
      <c r="A67" s="21"/>
      <c r="B67" s="22"/>
      <c r="C67" s="322"/>
      <c r="D67" s="53">
        <v>16</v>
      </c>
      <c r="E67" s="345" t="s">
        <v>76</v>
      </c>
      <c r="F67" s="54" t="s">
        <v>111</v>
      </c>
      <c r="G67" s="55" t="s">
        <v>112</v>
      </c>
      <c r="H67" s="52" t="s">
        <v>110</v>
      </c>
      <c r="I67" s="347">
        <v>200</v>
      </c>
      <c r="J67" s="347" t="s">
        <v>60</v>
      </c>
    </row>
    <row r="68" spans="1:10" ht="21">
      <c r="A68" s="21"/>
      <c r="B68" s="22"/>
      <c r="C68" s="322"/>
      <c r="D68" s="53">
        <v>17</v>
      </c>
      <c r="E68" s="346"/>
      <c r="F68" s="54" t="s">
        <v>113</v>
      </c>
      <c r="G68" s="55" t="s">
        <v>114</v>
      </c>
      <c r="H68" s="52" t="s">
        <v>110</v>
      </c>
      <c r="I68" s="348"/>
      <c r="J68" s="348"/>
    </row>
    <row r="69" spans="1:10" ht="21">
      <c r="A69" s="21"/>
      <c r="B69" s="22"/>
      <c r="C69" s="322"/>
      <c r="D69" s="53">
        <v>18</v>
      </c>
      <c r="E69" s="323" t="s">
        <v>77</v>
      </c>
      <c r="F69" s="323"/>
      <c r="G69" s="51">
        <v>20</v>
      </c>
      <c r="H69" s="52" t="s">
        <v>110</v>
      </c>
      <c r="I69" s="24">
        <v>200</v>
      </c>
      <c r="J69" s="52" t="s">
        <v>60</v>
      </c>
    </row>
    <row r="70" spans="1:10" ht="21">
      <c r="A70" s="21"/>
      <c r="B70" s="22"/>
      <c r="C70" s="322"/>
      <c r="D70" s="53">
        <v>19</v>
      </c>
      <c r="E70" s="326" t="s">
        <v>78</v>
      </c>
      <c r="F70" s="326"/>
      <c r="G70" s="51">
        <v>20</v>
      </c>
      <c r="H70" s="52" t="s">
        <v>110</v>
      </c>
      <c r="I70" s="24">
        <v>200</v>
      </c>
      <c r="J70" s="52" t="s">
        <v>60</v>
      </c>
    </row>
    <row r="71" spans="1:10" ht="21">
      <c r="A71" s="21"/>
      <c r="B71" s="22"/>
      <c r="C71" s="327" t="s">
        <v>79</v>
      </c>
      <c r="D71" s="53">
        <v>20</v>
      </c>
      <c r="E71" s="323" t="s">
        <v>80</v>
      </c>
      <c r="F71" s="323"/>
      <c r="G71" s="51">
        <v>20</v>
      </c>
      <c r="H71" s="52" t="s">
        <v>110</v>
      </c>
      <c r="I71" s="24">
        <v>200</v>
      </c>
      <c r="J71" s="52" t="s">
        <v>60</v>
      </c>
    </row>
    <row r="72" spans="1:10" ht="21">
      <c r="A72" s="21"/>
      <c r="B72" s="22"/>
      <c r="C72" s="327"/>
      <c r="D72" s="53">
        <v>21</v>
      </c>
      <c r="E72" s="323" t="s">
        <v>81</v>
      </c>
      <c r="F72" s="323"/>
      <c r="G72" s="51">
        <v>20</v>
      </c>
      <c r="H72" s="52" t="s">
        <v>110</v>
      </c>
      <c r="I72" s="24">
        <v>200</v>
      </c>
      <c r="J72" s="52" t="s">
        <v>60</v>
      </c>
    </row>
    <row r="73" spans="1:10" ht="21">
      <c r="A73" s="21"/>
      <c r="B73" s="22"/>
      <c r="C73" s="327" t="s">
        <v>82</v>
      </c>
      <c r="D73" s="53">
        <v>22</v>
      </c>
      <c r="E73" s="323" t="s">
        <v>83</v>
      </c>
      <c r="F73" s="323"/>
      <c r="G73" s="51" t="s">
        <v>115</v>
      </c>
      <c r="H73" s="52" t="s">
        <v>115</v>
      </c>
      <c r="I73" s="52" t="s">
        <v>115</v>
      </c>
      <c r="J73" s="52" t="s">
        <v>115</v>
      </c>
    </row>
    <row r="74" spans="1:10" ht="21">
      <c r="A74" s="21"/>
      <c r="B74" s="22"/>
      <c r="C74" s="327"/>
      <c r="D74" s="53">
        <v>23</v>
      </c>
      <c r="E74" s="323" t="s">
        <v>84</v>
      </c>
      <c r="F74" s="323"/>
      <c r="G74" s="51" t="s">
        <v>115</v>
      </c>
      <c r="H74" s="52" t="s">
        <v>115</v>
      </c>
      <c r="I74" s="52" t="s">
        <v>115</v>
      </c>
      <c r="J74" s="52" t="s">
        <v>115</v>
      </c>
    </row>
    <row r="75" spans="1:10" ht="21">
      <c r="A75" s="21"/>
      <c r="B75" s="22"/>
      <c r="C75" s="327"/>
      <c r="D75" s="53">
        <v>24</v>
      </c>
      <c r="E75" s="323" t="s">
        <v>85</v>
      </c>
      <c r="F75" s="323"/>
      <c r="G75" s="51" t="s">
        <v>115</v>
      </c>
      <c r="H75" s="52" t="s">
        <v>115</v>
      </c>
      <c r="I75" s="52" t="s">
        <v>115</v>
      </c>
      <c r="J75" s="52" t="s">
        <v>115</v>
      </c>
    </row>
    <row r="76" spans="1:10" ht="21">
      <c r="A76" s="21"/>
      <c r="B76" s="22"/>
      <c r="C76" s="327"/>
      <c r="D76" s="53">
        <v>25</v>
      </c>
      <c r="E76" s="323" t="s">
        <v>86</v>
      </c>
      <c r="F76" s="323"/>
      <c r="G76" s="51" t="s">
        <v>115</v>
      </c>
      <c r="H76" s="52" t="s">
        <v>115</v>
      </c>
      <c r="I76" s="52" t="s">
        <v>115</v>
      </c>
      <c r="J76" s="52" t="s">
        <v>115</v>
      </c>
    </row>
    <row r="77" spans="1:10" ht="21">
      <c r="A77" s="21"/>
      <c r="B77" s="22"/>
      <c r="C77" s="327"/>
      <c r="D77" s="53">
        <v>26</v>
      </c>
      <c r="E77" s="323" t="s">
        <v>87</v>
      </c>
      <c r="F77" s="323"/>
      <c r="G77" s="51" t="s">
        <v>115</v>
      </c>
      <c r="H77" s="52" t="s">
        <v>115</v>
      </c>
      <c r="I77" s="52" t="s">
        <v>115</v>
      </c>
      <c r="J77" s="52" t="s">
        <v>115</v>
      </c>
    </row>
    <row r="78" spans="1:10" ht="21">
      <c r="A78" s="21"/>
      <c r="B78" s="22"/>
      <c r="C78" s="327"/>
      <c r="D78" s="53">
        <v>27</v>
      </c>
      <c r="E78" s="323" t="s">
        <v>88</v>
      </c>
      <c r="F78" s="323"/>
      <c r="G78" s="51" t="s">
        <v>115</v>
      </c>
      <c r="H78" s="52" t="s">
        <v>115</v>
      </c>
      <c r="I78" s="52" t="s">
        <v>115</v>
      </c>
      <c r="J78" s="52" t="s">
        <v>115</v>
      </c>
    </row>
    <row r="79" spans="1:10" ht="21">
      <c r="A79" s="21"/>
      <c r="B79" s="22"/>
      <c r="C79" s="327"/>
      <c r="D79" s="53">
        <v>28</v>
      </c>
      <c r="E79" s="324" t="s">
        <v>89</v>
      </c>
      <c r="F79" s="324"/>
      <c r="G79" s="51" t="s">
        <v>115</v>
      </c>
      <c r="H79" s="52" t="s">
        <v>115</v>
      </c>
      <c r="I79" s="52" t="s">
        <v>115</v>
      </c>
      <c r="J79" s="52" t="s">
        <v>115</v>
      </c>
    </row>
    <row r="80" spans="1:10" ht="21">
      <c r="A80" s="31"/>
      <c r="B80" s="32"/>
      <c r="C80" s="327"/>
      <c r="D80" s="53">
        <v>29</v>
      </c>
      <c r="E80" s="324" t="s">
        <v>90</v>
      </c>
      <c r="F80" s="324"/>
      <c r="G80" s="51" t="s">
        <v>115</v>
      </c>
      <c r="H80" s="52" t="s">
        <v>115</v>
      </c>
      <c r="I80" s="52" t="s">
        <v>115</v>
      </c>
      <c r="J80" s="52" t="s">
        <v>115</v>
      </c>
    </row>
    <row r="81" spans="1:10" ht="123" customHeight="1">
      <c r="A81" s="33" t="s">
        <v>116</v>
      </c>
      <c r="B81" s="34"/>
      <c r="C81" s="35"/>
      <c r="D81" s="36"/>
      <c r="E81" s="37"/>
      <c r="F81" s="38"/>
      <c r="G81" s="352"/>
      <c r="H81" s="353"/>
      <c r="I81" s="56" t="s">
        <v>117</v>
      </c>
      <c r="J81" s="57"/>
    </row>
    <row r="82" spans="1:10" ht="81" customHeight="1">
      <c r="A82" s="39" t="s">
        <v>93</v>
      </c>
      <c r="B82" s="40"/>
      <c r="C82" s="41"/>
      <c r="D82" s="42"/>
      <c r="E82" s="43"/>
      <c r="F82" s="44"/>
      <c r="G82" s="330" t="s">
        <v>118</v>
      </c>
      <c r="H82" s="331"/>
      <c r="I82" s="330" t="s">
        <v>119</v>
      </c>
      <c r="J82" s="331"/>
    </row>
    <row r="83" spans="1:10">
      <c r="A83" s="45" t="s">
        <v>95</v>
      </c>
      <c r="B83" s="45"/>
    </row>
    <row r="84" spans="1:10">
      <c r="A84" s="9" t="s">
        <v>96</v>
      </c>
    </row>
    <row r="85" spans="1:10">
      <c r="A85" s="9" t="s">
        <v>120</v>
      </c>
    </row>
    <row r="86" spans="1:10">
      <c r="B86" s="9" t="s">
        <v>121</v>
      </c>
    </row>
    <row r="87" spans="1:10">
      <c r="A87" s="9" t="s">
        <v>99</v>
      </c>
      <c r="C87" s="58"/>
      <c r="D87" s="58"/>
      <c r="E87" s="58"/>
      <c r="F87" s="58"/>
      <c r="G87" s="58"/>
      <c r="H87" s="58"/>
    </row>
    <row r="88" spans="1:10">
      <c r="A88" s="9" t="s">
        <v>122</v>
      </c>
      <c r="B88" s="45"/>
      <c r="C88" s="58"/>
      <c r="D88" s="58"/>
      <c r="E88" s="58"/>
      <c r="F88" s="58"/>
      <c r="G88" s="58"/>
      <c r="H88" s="58"/>
    </row>
    <row r="89" spans="1:10">
      <c r="A89" s="9" t="s">
        <v>123</v>
      </c>
      <c r="C89" s="58"/>
      <c r="D89" s="58"/>
      <c r="E89" s="58"/>
      <c r="F89" s="58"/>
      <c r="G89" s="58"/>
      <c r="H89" s="58"/>
    </row>
    <row r="90" spans="1:10">
      <c r="A90" s="9" t="s">
        <v>124</v>
      </c>
      <c r="C90" s="58"/>
      <c r="D90" s="58"/>
      <c r="E90" s="58"/>
      <c r="F90" s="58"/>
      <c r="G90" s="58"/>
      <c r="H90" s="58"/>
    </row>
    <row r="91" spans="1:10">
      <c r="A91" s="9" t="s">
        <v>125</v>
      </c>
      <c r="C91" s="58"/>
      <c r="D91" s="58"/>
      <c r="E91" s="58"/>
      <c r="F91" s="58"/>
      <c r="G91" s="58"/>
      <c r="H91" s="58"/>
    </row>
    <row r="92" spans="1:10">
      <c r="A92" s="45" t="s">
        <v>126</v>
      </c>
      <c r="C92" s="58"/>
      <c r="D92" s="58"/>
      <c r="E92" s="58"/>
      <c r="F92" s="58"/>
      <c r="H92" s="58"/>
    </row>
    <row r="93" spans="1:10">
      <c r="A93" s="9" t="s">
        <v>127</v>
      </c>
    </row>
    <row r="94" spans="1:10">
      <c r="A94" s="9" t="s">
        <v>128</v>
      </c>
      <c r="B94" s="45"/>
      <c r="E94" s="59"/>
      <c r="F94" s="59"/>
      <c r="G94" s="59"/>
      <c r="H94" s="59"/>
    </row>
    <row r="95" spans="1:10">
      <c r="A95" s="9" t="s">
        <v>129</v>
      </c>
      <c r="B95" s="45"/>
      <c r="E95" s="59"/>
      <c r="F95" s="59"/>
      <c r="G95" s="59"/>
      <c r="H95" s="59"/>
    </row>
    <row r="96" spans="1:10">
      <c r="A96" s="9" t="s">
        <v>130</v>
      </c>
      <c r="E96" s="59"/>
      <c r="F96" s="59"/>
      <c r="G96" s="59"/>
      <c r="H96" s="59"/>
    </row>
    <row r="97" spans="1:10">
      <c r="A97" s="9" t="s">
        <v>131</v>
      </c>
      <c r="E97" s="59"/>
      <c r="F97" s="59"/>
      <c r="G97" s="59"/>
      <c r="H97" s="59"/>
    </row>
    <row r="99" spans="1:10" ht="19">
      <c r="A99" s="10" t="s">
        <v>132</v>
      </c>
      <c r="B99" s="11"/>
      <c r="C99" s="12"/>
      <c r="D99" s="12"/>
      <c r="E99" s="12"/>
      <c r="F99" s="12"/>
      <c r="G99" s="60"/>
      <c r="H99" s="60"/>
      <c r="I99" s="60"/>
      <c r="J99" s="61"/>
    </row>
    <row r="100" spans="1:10" ht="19">
      <c r="A100" s="14"/>
      <c r="B100" s="62"/>
      <c r="C100" s="62"/>
      <c r="D100" s="62"/>
      <c r="E100" s="62"/>
      <c r="F100" s="62"/>
      <c r="G100" s="354" t="s">
        <v>133</v>
      </c>
      <c r="H100" s="355"/>
      <c r="I100" s="355"/>
      <c r="J100" s="356"/>
    </row>
    <row r="101" spans="1:10" ht="16.5">
      <c r="A101" s="14"/>
      <c r="B101" s="62"/>
      <c r="C101" s="62"/>
      <c r="D101" s="62"/>
      <c r="E101" s="62"/>
      <c r="F101" s="62"/>
      <c r="G101" s="357" t="s">
        <v>134</v>
      </c>
      <c r="H101" s="358"/>
      <c r="I101" s="358"/>
      <c r="J101" s="359"/>
    </row>
    <row r="102" spans="1:10" ht="44.25" customHeight="1">
      <c r="A102" s="33" t="s">
        <v>135</v>
      </c>
      <c r="B102" s="34"/>
      <c r="C102" s="36"/>
      <c r="D102" s="36"/>
      <c r="E102" s="37"/>
      <c r="F102" s="38"/>
      <c r="G102" s="330" t="s">
        <v>136</v>
      </c>
      <c r="H102" s="360"/>
      <c r="I102" s="360"/>
      <c r="J102" s="331"/>
    </row>
    <row r="103" spans="1:10" ht="52.5" customHeight="1">
      <c r="A103" s="39" t="s">
        <v>93</v>
      </c>
      <c r="B103" s="40"/>
      <c r="C103" s="42"/>
      <c r="D103" s="42"/>
      <c r="E103" s="43"/>
      <c r="F103" s="44"/>
      <c r="G103" s="349" t="s">
        <v>137</v>
      </c>
      <c r="H103" s="350"/>
      <c r="I103" s="350"/>
      <c r="J103" s="35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6091D-E990-4635-99B9-4AC50859EA72}">
  <dimension ref="A1:AV59"/>
  <sheetViews>
    <sheetView showGridLines="0" showZeros="0" zoomScaleNormal="100" zoomScaleSheetLayoutView="100" workbookViewId="0">
      <selection activeCell="AW49" sqref="AW4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276</v>
      </c>
    </row>
    <row r="2" spans="1:48" ht="7.5" customHeight="1"/>
    <row r="3" spans="1:48">
      <c r="A3" s="241" t="s">
        <v>277</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s="137" customFormat="1" ht="9"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48">
      <c r="A5" s="244" t="s">
        <v>26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6"/>
    </row>
    <row r="6" spans="1:48" s="137" customFormat="1" ht="4.5" customHeigh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row>
    <row r="7" spans="1:48" ht="17.25" customHeight="1">
      <c r="A7" s="212" t="s">
        <v>27</v>
      </c>
      <c r="B7" s="213"/>
      <c r="C7" s="213"/>
      <c r="D7" s="213"/>
      <c r="E7" s="213"/>
      <c r="F7" s="213"/>
      <c r="G7" s="214"/>
      <c r="H7" s="266" t="s">
        <v>290</v>
      </c>
      <c r="I7" s="267"/>
      <c r="J7" s="267"/>
      <c r="K7" s="267"/>
      <c r="L7" s="267"/>
      <c r="M7" s="267"/>
      <c r="N7" s="268"/>
      <c r="O7" s="212" t="s">
        <v>28</v>
      </c>
      <c r="P7" s="213"/>
      <c r="Q7" s="213"/>
      <c r="R7" s="213"/>
      <c r="S7" s="214"/>
      <c r="T7" s="269" t="s">
        <v>287</v>
      </c>
      <c r="U7" s="270"/>
      <c r="V7" s="270"/>
      <c r="W7" s="270"/>
      <c r="X7" s="270"/>
      <c r="Y7" s="270"/>
      <c r="Z7" s="270"/>
      <c r="AA7" s="270"/>
      <c r="AB7" s="270"/>
      <c r="AC7" s="270"/>
      <c r="AD7" s="270"/>
      <c r="AE7" s="270"/>
      <c r="AF7" s="270"/>
      <c r="AG7" s="270"/>
      <c r="AH7" s="270"/>
      <c r="AI7" s="270"/>
      <c r="AJ7" s="270"/>
      <c r="AK7" s="270"/>
      <c r="AL7" s="270"/>
      <c r="AM7" s="271"/>
    </row>
    <row r="8" spans="1:48">
      <c r="A8" s="247" t="s">
        <v>29</v>
      </c>
      <c r="B8" s="248"/>
      <c r="C8" s="249"/>
      <c r="D8" s="212" t="s">
        <v>30</v>
      </c>
      <c r="E8" s="213"/>
      <c r="F8" s="213"/>
      <c r="G8" s="214"/>
      <c r="H8" s="212" t="s">
        <v>19</v>
      </c>
      <c r="I8" s="213"/>
      <c r="J8" s="213"/>
      <c r="K8" s="213"/>
      <c r="L8" s="213"/>
      <c r="M8" s="213"/>
      <c r="N8" s="213"/>
      <c r="O8" s="213"/>
      <c r="P8" s="213"/>
      <c r="Q8" s="213"/>
      <c r="R8" s="213"/>
      <c r="S8" s="214"/>
      <c r="T8" s="247" t="s">
        <v>31</v>
      </c>
      <c r="U8" s="248"/>
      <c r="V8" s="249"/>
      <c r="W8" s="212" t="s">
        <v>13</v>
      </c>
      <c r="X8" s="213"/>
      <c r="Y8" s="213"/>
      <c r="Z8" s="213"/>
      <c r="AA8" s="213"/>
      <c r="AB8" s="213"/>
      <c r="AC8" s="213"/>
      <c r="AD8" s="213"/>
      <c r="AE8" s="213"/>
      <c r="AF8" s="214"/>
      <c r="AG8" s="254" t="s">
        <v>32</v>
      </c>
      <c r="AH8" s="255"/>
      <c r="AI8" s="255"/>
      <c r="AJ8" s="255"/>
      <c r="AK8" s="255"/>
      <c r="AL8" s="255"/>
      <c r="AM8" s="256"/>
    </row>
    <row r="9" spans="1:48" ht="17.25" customHeight="1">
      <c r="A9" s="250"/>
      <c r="B9" s="218"/>
      <c r="C9" s="202"/>
      <c r="D9" s="251" t="s">
        <v>248</v>
      </c>
      <c r="E9" s="252"/>
      <c r="F9" s="252"/>
      <c r="G9" s="253"/>
      <c r="H9" s="257" t="s">
        <v>288</v>
      </c>
      <c r="I9" s="258"/>
      <c r="J9" s="258"/>
      <c r="K9" s="258"/>
      <c r="L9" s="258"/>
      <c r="M9" s="258"/>
      <c r="N9" s="258"/>
      <c r="O9" s="258"/>
      <c r="P9" s="258"/>
      <c r="Q9" s="258"/>
      <c r="R9" s="258"/>
      <c r="S9" s="259"/>
      <c r="T9" s="250"/>
      <c r="U9" s="218"/>
      <c r="V9" s="202"/>
      <c r="W9" s="260" t="s">
        <v>289</v>
      </c>
      <c r="X9" s="261"/>
      <c r="Y9" s="261"/>
      <c r="Z9" s="261"/>
      <c r="AA9" s="261"/>
      <c r="AB9" s="261"/>
      <c r="AC9" s="261"/>
      <c r="AD9" s="261"/>
      <c r="AE9" s="261"/>
      <c r="AF9" s="262"/>
      <c r="AG9" s="263" t="s">
        <v>284</v>
      </c>
      <c r="AH9" s="264"/>
      <c r="AI9" s="264"/>
      <c r="AJ9" s="264"/>
      <c r="AK9" s="264"/>
      <c r="AL9" s="264"/>
      <c r="AM9" s="265"/>
      <c r="AV9" s="3"/>
    </row>
    <row r="10" spans="1:48" s="3" customFormat="1" ht="20.25" customHeight="1">
      <c r="A10" s="212" t="s">
        <v>34</v>
      </c>
      <c r="B10" s="213"/>
      <c r="C10" s="213"/>
      <c r="D10" s="213"/>
      <c r="E10" s="213"/>
      <c r="F10" s="213"/>
      <c r="G10" s="213"/>
      <c r="H10" s="213"/>
      <c r="I10" s="213"/>
      <c r="J10" s="213"/>
      <c r="K10" s="214"/>
      <c r="L10" s="285" t="s">
        <v>152</v>
      </c>
      <c r="M10" s="286"/>
      <c r="N10" s="286"/>
      <c r="O10" s="286"/>
      <c r="P10" s="286"/>
      <c r="Q10" s="286"/>
      <c r="R10" s="286"/>
      <c r="S10" s="286"/>
      <c r="T10" s="286"/>
      <c r="U10" s="286"/>
      <c r="V10" s="286"/>
      <c r="W10" s="286"/>
      <c r="X10" s="286"/>
      <c r="Y10" s="286"/>
      <c r="Z10" s="286"/>
      <c r="AA10" s="286"/>
      <c r="AB10" s="286"/>
      <c r="AC10" s="286"/>
      <c r="AD10" s="286"/>
      <c r="AE10" s="286"/>
      <c r="AF10" s="287"/>
      <c r="AG10" s="273" t="s">
        <v>35</v>
      </c>
      <c r="AH10" s="255"/>
      <c r="AI10" s="256"/>
      <c r="AJ10" s="270">
        <v>20</v>
      </c>
      <c r="AK10" s="270"/>
      <c r="AL10" s="274" t="s">
        <v>36</v>
      </c>
      <c r="AM10" s="275"/>
      <c r="AP10" s="272"/>
      <c r="AQ10" s="272"/>
      <c r="AR10" s="272"/>
      <c r="AS10" s="272"/>
      <c r="AT10" s="272"/>
      <c r="AU10" s="272"/>
    </row>
    <row r="11" spans="1:48" s="3" customFormat="1" ht="18" hidden="1" customHeight="1">
      <c r="A11" s="276" t="s">
        <v>37</v>
      </c>
      <c r="B11" s="277"/>
      <c r="C11" s="277"/>
      <c r="D11" s="277"/>
      <c r="E11" s="277"/>
      <c r="F11" s="277"/>
      <c r="G11" s="277"/>
      <c r="H11" s="278"/>
      <c r="I11" s="5"/>
      <c r="J11" s="142" t="s">
        <v>227</v>
      </c>
      <c r="K11" s="65"/>
      <c r="L11" s="66"/>
      <c r="M11" s="66"/>
      <c r="N11" s="66"/>
      <c r="O11" s="66"/>
      <c r="P11" s="66"/>
      <c r="Q11" s="66"/>
      <c r="R11" s="66"/>
      <c r="S11" s="66"/>
      <c r="T11" s="66"/>
      <c r="U11" s="66"/>
      <c r="V11" s="66"/>
      <c r="W11" s="66"/>
      <c r="X11" s="66"/>
      <c r="Y11" s="5"/>
      <c r="Z11" s="142" t="s">
        <v>226</v>
      </c>
      <c r="AA11" s="65"/>
      <c r="AB11" s="66"/>
      <c r="AC11" s="66"/>
      <c r="AD11" s="66"/>
      <c r="AE11" s="66"/>
      <c r="AF11" s="66"/>
      <c r="AG11" s="66"/>
      <c r="AH11" s="66"/>
      <c r="AI11" s="66"/>
      <c r="AJ11" s="66"/>
      <c r="AK11" s="66"/>
      <c r="AL11" s="66"/>
      <c r="AM11" s="67"/>
    </row>
    <row r="12" spans="1:48" s="136" customFormat="1" ht="24" customHeight="1">
      <c r="A12" s="145"/>
      <c r="B12" s="145"/>
      <c r="C12" s="145"/>
      <c r="D12" s="145"/>
      <c r="E12" s="145"/>
      <c r="F12" s="145"/>
      <c r="G12" s="145"/>
      <c r="H12" s="145"/>
      <c r="I12" s="146"/>
      <c r="J12" s="147"/>
      <c r="K12" s="146"/>
      <c r="L12" s="144"/>
      <c r="M12" s="144"/>
      <c r="N12" s="144"/>
      <c r="O12" s="144"/>
      <c r="P12" s="144"/>
      <c r="Q12" s="144"/>
      <c r="R12" s="144"/>
      <c r="S12" s="144"/>
      <c r="T12" s="144"/>
      <c r="U12" s="146"/>
      <c r="V12" s="144"/>
      <c r="W12" s="144"/>
      <c r="X12" s="144"/>
      <c r="Y12" s="147"/>
      <c r="Z12" s="148"/>
      <c r="AA12" s="146"/>
      <c r="AB12" s="144"/>
      <c r="AC12" s="144"/>
      <c r="AD12" s="144"/>
      <c r="AE12" s="144"/>
      <c r="AF12" s="144"/>
      <c r="AG12" s="144"/>
      <c r="AH12" s="144"/>
      <c r="AI12" s="144"/>
      <c r="AJ12" s="144"/>
      <c r="AK12" s="144"/>
      <c r="AL12" s="144"/>
      <c r="AM12" s="144"/>
    </row>
    <row r="13" spans="1:48" s="3" customFormat="1" ht="12" hidden="1">
      <c r="A13" s="244" t="s">
        <v>38</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6"/>
    </row>
    <row r="14" spans="1:48" s="136" customFormat="1" ht="4" hidden="1" customHeight="1">
      <c r="I14" s="149"/>
      <c r="J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row>
    <row r="15" spans="1:48" s="3" customFormat="1" ht="18" hidden="1" customHeight="1">
      <c r="A15" s="235" t="s">
        <v>254</v>
      </c>
      <c r="B15" s="236"/>
      <c r="C15" s="236"/>
      <c r="D15" s="236"/>
      <c r="E15" s="236"/>
      <c r="F15" s="236"/>
      <c r="G15" s="236"/>
      <c r="H15" s="236"/>
      <c r="I15" s="236"/>
      <c r="J15" s="236"/>
      <c r="K15" s="236"/>
      <c r="L15" s="236"/>
      <c r="M15" s="236"/>
      <c r="N15" s="236"/>
      <c r="O15" s="236"/>
      <c r="P15" s="236"/>
      <c r="Q15" s="236"/>
      <c r="R15" s="236"/>
      <c r="S15" s="236"/>
      <c r="T15" s="236"/>
      <c r="U15" s="236"/>
      <c r="V15" s="236"/>
      <c r="W15" s="237"/>
      <c r="X15" s="232" t="s">
        <v>39</v>
      </c>
      <c r="Y15" s="233"/>
      <c r="Z15" s="234"/>
      <c r="AA15" s="288" t="s">
        <v>232</v>
      </c>
      <c r="AB15" s="289"/>
      <c r="AC15" s="289"/>
      <c r="AD15" s="289"/>
      <c r="AE15" s="289"/>
      <c r="AF15" s="289"/>
      <c r="AG15" s="289"/>
      <c r="AH15" s="289"/>
      <c r="AI15" s="289"/>
      <c r="AJ15" s="289"/>
      <c r="AK15" s="289"/>
      <c r="AL15" s="289"/>
      <c r="AM15" s="289"/>
    </row>
    <row r="16" spans="1:48" s="3" customFormat="1" ht="18" hidden="1" customHeight="1">
      <c r="A16" s="235" t="s">
        <v>255</v>
      </c>
      <c r="B16" s="236"/>
      <c r="C16" s="236"/>
      <c r="D16" s="236"/>
      <c r="E16" s="236"/>
      <c r="F16" s="236"/>
      <c r="G16" s="236"/>
      <c r="H16" s="236"/>
      <c r="I16" s="236"/>
      <c r="J16" s="236"/>
      <c r="K16" s="236"/>
      <c r="L16" s="236"/>
      <c r="M16" s="236"/>
      <c r="N16" s="236"/>
      <c r="O16" s="236"/>
      <c r="P16" s="236"/>
      <c r="Q16" s="236"/>
      <c r="R16" s="236"/>
      <c r="S16" s="236"/>
      <c r="T16" s="236"/>
      <c r="U16" s="236"/>
      <c r="V16" s="236"/>
      <c r="W16" s="237"/>
      <c r="X16" s="232" t="s">
        <v>39</v>
      </c>
      <c r="Y16" s="233"/>
      <c r="Z16" s="234"/>
      <c r="AA16" s="288" t="s">
        <v>231</v>
      </c>
      <c r="AB16" s="289"/>
      <c r="AC16" s="289"/>
      <c r="AD16" s="289"/>
      <c r="AE16" s="289"/>
      <c r="AF16" s="289"/>
      <c r="AG16" s="289"/>
      <c r="AH16" s="289"/>
      <c r="AI16" s="289"/>
      <c r="AJ16" s="289"/>
      <c r="AK16" s="289"/>
      <c r="AL16" s="289"/>
      <c r="AM16" s="289"/>
    </row>
    <row r="17" spans="1:48" s="3" customFormat="1" ht="18" hidden="1" customHeight="1">
      <c r="A17" s="238" t="s">
        <v>230</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39</v>
      </c>
      <c r="Y17" s="233"/>
      <c r="Z17" s="234"/>
      <c r="AA17" s="163"/>
      <c r="AB17" s="179"/>
      <c r="AC17" s="179"/>
      <c r="AD17" s="179"/>
      <c r="AE17" s="179"/>
      <c r="AF17" s="179"/>
      <c r="AG17" s="179"/>
      <c r="AH17" s="179"/>
      <c r="AI17" s="179"/>
      <c r="AJ17" s="179"/>
      <c r="AK17" s="179"/>
      <c r="AL17" s="179"/>
      <c r="AM17" s="179"/>
    </row>
    <row r="18" spans="1:48" s="136" customFormat="1" ht="6" customHeight="1">
      <c r="I18" s="149"/>
      <c r="J18" s="150"/>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48" s="3" customFormat="1" ht="12">
      <c r="A19" s="244" t="s">
        <v>256</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6"/>
    </row>
    <row r="20" spans="1:48" s="136" customFormat="1" ht="3" customHeight="1">
      <c r="I20" s="149"/>
      <c r="J20" s="150"/>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row>
    <row r="21" spans="1:48" s="3" customFormat="1" ht="18" customHeight="1">
      <c r="A21" s="235" t="s">
        <v>261</v>
      </c>
      <c r="B21" s="236"/>
      <c r="C21" s="236"/>
      <c r="D21" s="236"/>
      <c r="E21" s="236"/>
      <c r="F21" s="236"/>
      <c r="G21" s="236"/>
      <c r="H21" s="236"/>
      <c r="I21" s="236"/>
      <c r="J21" s="236"/>
      <c r="K21" s="236"/>
      <c r="L21" s="236"/>
      <c r="M21" s="236"/>
      <c r="N21" s="236"/>
      <c r="O21" s="236"/>
      <c r="P21" s="236"/>
      <c r="Q21" s="236"/>
      <c r="R21" s="236"/>
      <c r="S21" s="236"/>
      <c r="T21" s="236"/>
      <c r="U21" s="236"/>
      <c r="V21" s="236"/>
      <c r="W21" s="236"/>
      <c r="X21" s="232" t="s">
        <v>39</v>
      </c>
      <c r="Y21" s="233"/>
      <c r="Z21" s="234"/>
      <c r="AA21" s="166"/>
      <c r="AB21" s="166"/>
      <c r="AC21" s="166"/>
      <c r="AD21" s="166"/>
      <c r="AE21" s="166"/>
      <c r="AF21" s="166"/>
      <c r="AG21" s="166"/>
      <c r="AH21" s="167"/>
      <c r="AI21" s="167"/>
      <c r="AJ21" s="167"/>
      <c r="AK21" s="167"/>
      <c r="AL21" s="167"/>
      <c r="AM21" s="167"/>
    </row>
    <row r="22" spans="1:48" s="3" customFormat="1" ht="18" customHeight="1">
      <c r="A22" s="235" t="s">
        <v>269</v>
      </c>
      <c r="B22" s="236"/>
      <c r="C22" s="236"/>
      <c r="D22" s="236"/>
      <c r="E22" s="236"/>
      <c r="F22" s="236"/>
      <c r="G22" s="236"/>
      <c r="H22" s="236"/>
      <c r="I22" s="236"/>
      <c r="J22" s="236"/>
      <c r="K22" s="236"/>
      <c r="L22" s="236"/>
      <c r="M22" s="236"/>
      <c r="N22" s="236"/>
      <c r="O22" s="236"/>
      <c r="P22" s="236"/>
      <c r="Q22" s="236"/>
      <c r="R22" s="236"/>
      <c r="S22" s="236"/>
      <c r="T22" s="236"/>
      <c r="U22" s="236"/>
      <c r="V22" s="236"/>
      <c r="W22" s="236"/>
      <c r="X22" s="232" t="s">
        <v>39</v>
      </c>
      <c r="Y22" s="233"/>
      <c r="Z22" s="234"/>
      <c r="AA22" s="166"/>
      <c r="AB22" s="166"/>
      <c r="AC22" s="166"/>
      <c r="AD22" s="166"/>
      <c r="AE22" s="166"/>
      <c r="AF22" s="166"/>
      <c r="AG22" s="166"/>
      <c r="AH22" s="167"/>
      <c r="AI22" s="167"/>
      <c r="AJ22" s="167"/>
      <c r="AK22" s="167"/>
      <c r="AL22" s="167"/>
      <c r="AM22" s="167"/>
    </row>
    <row r="23" spans="1:48" s="136" customFormat="1" ht="6" customHeight="1">
      <c r="I23" s="149"/>
      <c r="J23" s="150"/>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row>
    <row r="24" spans="1:48" s="3" customFormat="1" ht="12">
      <c r="A24" s="244" t="s">
        <v>270</v>
      </c>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6"/>
    </row>
    <row r="25" spans="1:48" s="136" customFormat="1" ht="3" customHeight="1">
      <c r="I25" s="149"/>
      <c r="J25" s="150"/>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row>
    <row r="26" spans="1:48" ht="19.5" hidden="1" customHeight="1">
      <c r="A26" s="152" t="s">
        <v>225</v>
      </c>
      <c r="B26" s="136"/>
      <c r="C26" s="135"/>
      <c r="D26" s="136"/>
      <c r="E26" s="153"/>
      <c r="F26" s="136"/>
      <c r="G26" s="136"/>
      <c r="H26" s="136"/>
      <c r="I26" s="136"/>
      <c r="J26" s="154"/>
      <c r="K26" s="154"/>
      <c r="L26" s="154"/>
      <c r="M26" s="154"/>
      <c r="N26" s="154"/>
      <c r="O26" s="155"/>
      <c r="P26" s="135"/>
      <c r="Q26" s="137"/>
      <c r="R26" s="137"/>
      <c r="S26" s="154"/>
      <c r="T26" s="150"/>
      <c r="U26" s="154"/>
      <c r="V26" s="154"/>
      <c r="W26" s="135"/>
      <c r="AC26" s="281"/>
      <c r="AD26" s="279" t="s">
        <v>40</v>
      </c>
      <c r="AE26" s="280"/>
      <c r="AF26" s="280"/>
      <c r="AG26" s="280"/>
      <c r="AH26" s="280"/>
      <c r="AI26" s="298" t="s">
        <v>41</v>
      </c>
      <c r="AJ26" s="299"/>
      <c r="AK26" s="299"/>
      <c r="AL26" s="299"/>
      <c r="AM26" s="300"/>
      <c r="AV26" s="3"/>
    </row>
    <row r="27" spans="1:48" hidden="1">
      <c r="A27" s="152"/>
      <c r="B27" s="136"/>
      <c r="C27" s="135"/>
      <c r="D27" s="136"/>
      <c r="E27" s="153"/>
      <c r="F27" s="136"/>
      <c r="G27" s="136"/>
      <c r="H27" s="136"/>
      <c r="I27" s="136"/>
      <c r="J27" s="154"/>
      <c r="K27" s="154"/>
      <c r="L27" s="154"/>
      <c r="M27" s="154"/>
      <c r="N27" s="154"/>
      <c r="O27" s="155"/>
      <c r="P27" s="135"/>
      <c r="Q27" s="137"/>
      <c r="R27" s="137"/>
      <c r="S27" s="154"/>
      <c r="T27" s="150"/>
      <c r="U27" s="154"/>
      <c r="V27" s="154"/>
      <c r="W27" s="156"/>
      <c r="AC27" s="281"/>
      <c r="AD27" s="282">
        <f>IFERROR(VLOOKUP(L10,リスト!B2:D23,2,FALSE),IFERROR(VLOOKUP(L10,リスト!B24:D30,2,FALSE)*AJ10,""))</f>
        <v>120</v>
      </c>
      <c r="AE27" s="283"/>
      <c r="AF27" s="283"/>
      <c r="AG27" s="284" t="s">
        <v>6</v>
      </c>
      <c r="AH27" s="284"/>
      <c r="AI27" s="294">
        <f>MIN(AD27,ROUNDDOWN((H35+H44)/1000,0))</f>
        <v>0</v>
      </c>
      <c r="AJ27" s="295"/>
      <c r="AK27" s="295"/>
      <c r="AL27" s="290" t="s">
        <v>6</v>
      </c>
      <c r="AM27" s="291"/>
    </row>
    <row r="28" spans="1:48" ht="13.5" hidden="1" thickBot="1">
      <c r="A28" s="135" t="s">
        <v>228</v>
      </c>
      <c r="B28" s="136"/>
      <c r="C28" s="135"/>
      <c r="D28" s="136"/>
      <c r="E28" s="153"/>
      <c r="F28" s="136"/>
      <c r="G28" s="136"/>
      <c r="H28" s="136"/>
      <c r="I28" s="136"/>
      <c r="J28" s="154"/>
      <c r="K28" s="154"/>
      <c r="L28" s="154"/>
      <c r="M28" s="154"/>
      <c r="N28" s="154"/>
      <c r="O28" s="155"/>
      <c r="P28" s="135"/>
      <c r="Q28" s="137"/>
      <c r="R28" s="137"/>
      <c r="S28" s="154"/>
      <c r="T28" s="150"/>
      <c r="U28" s="154"/>
      <c r="V28" s="154"/>
      <c r="W28" s="156"/>
      <c r="AC28" s="281"/>
      <c r="AD28" s="282"/>
      <c r="AE28" s="283"/>
      <c r="AF28" s="283"/>
      <c r="AG28" s="284"/>
      <c r="AH28" s="284"/>
      <c r="AI28" s="296"/>
      <c r="AJ28" s="297"/>
      <c r="AK28" s="297"/>
      <c r="AL28" s="292"/>
      <c r="AM28" s="293"/>
    </row>
    <row r="29" spans="1:48" ht="15" hidden="1" customHeight="1">
      <c r="A29" s="212" t="s">
        <v>42</v>
      </c>
      <c r="B29" s="213"/>
      <c r="C29" s="213"/>
      <c r="D29" s="213"/>
      <c r="E29" s="213"/>
      <c r="F29" s="213"/>
      <c r="G29" s="214"/>
      <c r="H29" s="213" t="s">
        <v>43</v>
      </c>
      <c r="I29" s="213"/>
      <c r="J29" s="213"/>
      <c r="K29" s="213"/>
      <c r="L29" s="213"/>
      <c r="M29" s="212" t="s">
        <v>44</v>
      </c>
      <c r="N29" s="213"/>
      <c r="O29" s="213"/>
      <c r="P29" s="213"/>
      <c r="Q29" s="213"/>
      <c r="R29" s="213"/>
      <c r="S29" s="213"/>
      <c r="T29" s="213"/>
      <c r="U29" s="213"/>
      <c r="V29" s="213"/>
      <c r="W29" s="213"/>
      <c r="X29" s="213"/>
      <c r="Y29" s="213"/>
      <c r="Z29" s="213"/>
      <c r="AA29" s="213"/>
      <c r="AB29" s="213"/>
      <c r="AC29" s="213"/>
      <c r="AD29" s="213"/>
      <c r="AE29" s="213"/>
      <c r="AF29" s="213"/>
      <c r="AG29" s="213"/>
      <c r="AH29" s="213"/>
      <c r="AI29" s="218"/>
      <c r="AJ29" s="218"/>
      <c r="AK29" s="218"/>
      <c r="AL29" s="218"/>
      <c r="AM29" s="202"/>
    </row>
    <row r="30" spans="1:48" ht="15" hidden="1" customHeight="1">
      <c r="A30" s="90" t="s">
        <v>45</v>
      </c>
      <c r="B30" s="91"/>
      <c r="C30" s="91"/>
      <c r="D30" s="91"/>
      <c r="E30" s="92"/>
      <c r="F30" s="92"/>
      <c r="G30" s="93"/>
      <c r="H30" s="219"/>
      <c r="I30" s="219"/>
      <c r="J30" s="219"/>
      <c r="K30" s="219"/>
      <c r="L30" s="219"/>
      <c r="M30" s="215"/>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7"/>
    </row>
    <row r="31" spans="1:48" ht="15" hidden="1" customHeight="1">
      <c r="A31" s="72" t="s">
        <v>46</v>
      </c>
      <c r="B31" s="73"/>
      <c r="C31" s="73"/>
      <c r="D31" s="73"/>
      <c r="E31" s="74"/>
      <c r="F31" s="74"/>
      <c r="G31" s="75"/>
      <c r="H31" s="228"/>
      <c r="I31" s="228"/>
      <c r="J31" s="228"/>
      <c r="K31" s="228"/>
      <c r="L31" s="228"/>
      <c r="M31" s="229"/>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row>
    <row r="32" spans="1:48" ht="15" hidden="1" customHeight="1">
      <c r="A32" s="72" t="s">
        <v>47</v>
      </c>
      <c r="B32" s="73"/>
      <c r="C32" s="73"/>
      <c r="D32" s="73"/>
      <c r="E32" s="74"/>
      <c r="F32" s="74"/>
      <c r="G32" s="75"/>
      <c r="H32" s="228"/>
      <c r="I32" s="228"/>
      <c r="J32" s="228"/>
      <c r="K32" s="228"/>
      <c r="L32" s="228"/>
      <c r="M32" s="229"/>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row>
    <row r="33" spans="1:48" ht="15" hidden="1" customHeight="1">
      <c r="A33" s="72" t="s">
        <v>48</v>
      </c>
      <c r="B33" s="73"/>
      <c r="C33" s="73"/>
      <c r="D33" s="73"/>
      <c r="E33" s="74"/>
      <c r="F33" s="74"/>
      <c r="G33" s="75"/>
      <c r="H33" s="228"/>
      <c r="I33" s="228"/>
      <c r="J33" s="228"/>
      <c r="K33" s="228"/>
      <c r="L33" s="228"/>
      <c r="M33" s="229"/>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c r="AV33" s="3"/>
    </row>
    <row r="34" spans="1:48" ht="15" hidden="1" customHeight="1">
      <c r="A34" s="72" t="s">
        <v>49</v>
      </c>
      <c r="B34" s="73"/>
      <c r="C34" s="73"/>
      <c r="D34" s="73"/>
      <c r="E34" s="74"/>
      <c r="F34" s="74"/>
      <c r="G34" s="75"/>
      <c r="H34" s="228"/>
      <c r="I34" s="228"/>
      <c r="J34" s="228"/>
      <c r="K34" s="228"/>
      <c r="L34" s="228"/>
      <c r="M34" s="229"/>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row>
    <row r="35" spans="1:48" ht="15" hidden="1" customHeight="1">
      <c r="A35" s="76" t="s">
        <v>23</v>
      </c>
      <c r="B35" s="77"/>
      <c r="C35" s="77"/>
      <c r="D35" s="77"/>
      <c r="E35" s="77"/>
      <c r="F35" s="77"/>
      <c r="G35" s="78"/>
      <c r="H35" s="220">
        <f>SUM(H30:L34)</f>
        <v>0</v>
      </c>
      <c r="I35" s="220"/>
      <c r="J35" s="220"/>
      <c r="K35" s="220"/>
      <c r="L35" s="221"/>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5"/>
    </row>
    <row r="36" spans="1:48" s="137" customFormat="1" hidden="1">
      <c r="A36" s="152"/>
      <c r="B36" s="136"/>
      <c r="C36" s="135"/>
      <c r="D36" s="136"/>
      <c r="E36" s="153"/>
      <c r="F36" s="136"/>
      <c r="G36" s="136"/>
      <c r="H36" s="136"/>
      <c r="I36" s="136"/>
      <c r="J36" s="154"/>
      <c r="K36" s="154"/>
      <c r="L36" s="154"/>
      <c r="M36" s="154"/>
      <c r="N36" s="154"/>
      <c r="O36" s="155"/>
      <c r="P36" s="135"/>
      <c r="S36" s="154"/>
      <c r="T36" s="150"/>
      <c r="U36" s="154"/>
      <c r="V36" s="154"/>
      <c r="W36" s="156"/>
      <c r="X36" s="138"/>
      <c r="Y36" s="138"/>
      <c r="Z36" s="138"/>
      <c r="AA36" s="138"/>
      <c r="AB36" s="138"/>
      <c r="AC36" s="138"/>
      <c r="AD36" s="139"/>
      <c r="AE36" s="140"/>
      <c r="AF36" s="140"/>
      <c r="AG36" s="140"/>
      <c r="AH36" s="178"/>
      <c r="AI36" s="226"/>
      <c r="AJ36" s="226"/>
      <c r="AK36" s="226"/>
      <c r="AL36" s="227"/>
      <c r="AM36" s="227"/>
    </row>
    <row r="37" spans="1:48" s="137" customFormat="1" hidden="1">
      <c r="A37" s="135" t="s">
        <v>229</v>
      </c>
      <c r="B37" s="136"/>
      <c r="C37" s="135"/>
      <c r="D37" s="136"/>
      <c r="E37" s="153"/>
      <c r="F37" s="136"/>
      <c r="G37" s="136"/>
      <c r="H37" s="136"/>
      <c r="I37" s="136"/>
      <c r="J37" s="154"/>
      <c r="K37" s="154"/>
      <c r="L37" s="154"/>
      <c r="M37" s="154"/>
      <c r="N37" s="154"/>
      <c r="O37" s="155"/>
      <c r="P37" s="135"/>
      <c r="S37" s="154"/>
      <c r="T37" s="150"/>
      <c r="U37" s="154"/>
      <c r="V37" s="154"/>
      <c r="W37" s="156"/>
      <c r="X37" s="138"/>
      <c r="Y37" s="138"/>
      <c r="Z37" s="138"/>
      <c r="AA37" s="138"/>
      <c r="AB37" s="138"/>
      <c r="AC37" s="138"/>
      <c r="AD37" s="139"/>
      <c r="AE37" s="140"/>
      <c r="AF37" s="140"/>
      <c r="AG37" s="140"/>
      <c r="AH37" s="178"/>
      <c r="AI37" s="226"/>
      <c r="AJ37" s="226"/>
      <c r="AK37" s="226"/>
      <c r="AL37" s="227"/>
      <c r="AM37" s="227"/>
    </row>
    <row r="38" spans="1:48" ht="15" hidden="1" customHeight="1">
      <c r="A38" s="212" t="s">
        <v>42</v>
      </c>
      <c r="B38" s="213"/>
      <c r="C38" s="213"/>
      <c r="D38" s="213"/>
      <c r="E38" s="213"/>
      <c r="F38" s="213"/>
      <c r="G38" s="214"/>
      <c r="H38" s="213" t="s">
        <v>43</v>
      </c>
      <c r="I38" s="213"/>
      <c r="J38" s="213"/>
      <c r="K38" s="213"/>
      <c r="L38" s="213"/>
      <c r="M38" s="212" t="s">
        <v>44</v>
      </c>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ht="15" hidden="1" customHeight="1">
      <c r="A39" s="90" t="s">
        <v>45</v>
      </c>
      <c r="B39" s="91"/>
      <c r="C39" s="91"/>
      <c r="D39" s="91"/>
      <c r="E39" s="92"/>
      <c r="F39" s="92"/>
      <c r="G39" s="93"/>
      <c r="H39" s="219"/>
      <c r="I39" s="219"/>
      <c r="J39" s="219"/>
      <c r="K39" s="219"/>
      <c r="L39" s="219"/>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48" ht="15" hidden="1" customHeight="1">
      <c r="A40" s="72" t="s">
        <v>46</v>
      </c>
      <c r="B40" s="73"/>
      <c r="C40" s="73"/>
      <c r="D40" s="73"/>
      <c r="E40" s="74"/>
      <c r="F40" s="74"/>
      <c r="G40" s="75"/>
      <c r="H40" s="228"/>
      <c r="I40" s="228"/>
      <c r="J40" s="228"/>
      <c r="K40" s="228"/>
      <c r="L40" s="228"/>
      <c r="M40" s="229"/>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1"/>
    </row>
    <row r="41" spans="1:48" ht="15" hidden="1" customHeight="1">
      <c r="A41" s="72" t="s">
        <v>47</v>
      </c>
      <c r="B41" s="73"/>
      <c r="C41" s="73"/>
      <c r="D41" s="73"/>
      <c r="E41" s="74"/>
      <c r="F41" s="74"/>
      <c r="G41" s="75"/>
      <c r="H41" s="228"/>
      <c r="I41" s="228"/>
      <c r="J41" s="228"/>
      <c r="K41" s="228"/>
      <c r="L41" s="228"/>
      <c r="M41" s="229"/>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1"/>
    </row>
    <row r="42" spans="1:48" ht="15" hidden="1" customHeight="1">
      <c r="A42" s="72" t="s">
        <v>48</v>
      </c>
      <c r="B42" s="73"/>
      <c r="C42" s="73"/>
      <c r="D42" s="73"/>
      <c r="E42" s="74"/>
      <c r="F42" s="74"/>
      <c r="G42" s="75"/>
      <c r="H42" s="228"/>
      <c r="I42" s="228"/>
      <c r="J42" s="228"/>
      <c r="K42" s="228"/>
      <c r="L42" s="228"/>
      <c r="M42" s="229"/>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1"/>
      <c r="AV42" s="3"/>
    </row>
    <row r="43" spans="1:48" ht="15" hidden="1" customHeight="1">
      <c r="A43" s="72" t="s">
        <v>49</v>
      </c>
      <c r="B43" s="73"/>
      <c r="C43" s="73"/>
      <c r="D43" s="73"/>
      <c r="E43" s="74"/>
      <c r="F43" s="74"/>
      <c r="G43" s="75"/>
      <c r="H43" s="228"/>
      <c r="I43" s="228"/>
      <c r="J43" s="228"/>
      <c r="K43" s="228"/>
      <c r="L43" s="228"/>
      <c r="M43" s="229"/>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1"/>
    </row>
    <row r="44" spans="1:48" ht="15" hidden="1" customHeight="1">
      <c r="A44" s="76" t="s">
        <v>23</v>
      </c>
      <c r="B44" s="77"/>
      <c r="C44" s="77"/>
      <c r="D44" s="77"/>
      <c r="E44" s="77"/>
      <c r="F44" s="77"/>
      <c r="G44" s="78"/>
      <c r="H44" s="220">
        <f>SUM(H39:L43)</f>
        <v>0</v>
      </c>
      <c r="I44" s="220"/>
      <c r="J44" s="220"/>
      <c r="K44" s="220"/>
      <c r="L44" s="221"/>
      <c r="M44" s="222"/>
      <c r="N44" s="223"/>
      <c r="O44" s="223"/>
      <c r="P44" s="223"/>
      <c r="Q44" s="223"/>
      <c r="R44" s="223"/>
      <c r="S44" s="223"/>
      <c r="T44" s="223"/>
      <c r="U44" s="223"/>
      <c r="V44" s="223"/>
      <c r="W44" s="223"/>
      <c r="X44" s="223"/>
      <c r="Y44" s="223"/>
      <c r="Z44" s="223"/>
      <c r="AA44" s="223"/>
      <c r="AB44" s="223"/>
      <c r="AC44" s="223"/>
      <c r="AD44" s="223"/>
      <c r="AE44" s="223"/>
      <c r="AF44" s="223"/>
      <c r="AG44" s="223"/>
      <c r="AH44" s="224"/>
      <c r="AI44" s="223"/>
      <c r="AJ44" s="223"/>
      <c r="AK44" s="223"/>
      <c r="AL44" s="223"/>
      <c r="AM44" s="225"/>
    </row>
    <row r="45" spans="1:48" s="137" customFormat="1" ht="6" customHeight="1" thickBot="1">
      <c r="A45" s="157"/>
      <c r="B45" s="157"/>
      <c r="C45" s="157"/>
      <c r="D45" s="157"/>
      <c r="E45" s="158"/>
      <c r="F45" s="158"/>
      <c r="G45" s="158"/>
      <c r="H45" s="158"/>
      <c r="I45" s="158"/>
      <c r="J45" s="159"/>
      <c r="K45" s="159"/>
      <c r="L45" s="159"/>
      <c r="M45" s="159"/>
      <c r="N45" s="159"/>
      <c r="AH45" s="177"/>
    </row>
    <row r="46" spans="1:48" s="3" customFormat="1" ht="19.5" customHeight="1">
      <c r="A46" s="165"/>
      <c r="B46" s="68"/>
      <c r="C46" s="68"/>
      <c r="D46" s="68"/>
      <c r="E46" s="68"/>
      <c r="F46" s="68"/>
      <c r="G46" s="68"/>
      <c r="H46" s="68"/>
      <c r="I46" s="69"/>
      <c r="J46" s="71"/>
      <c r="K46" s="68"/>
      <c r="L46" s="70"/>
      <c r="M46" s="70"/>
      <c r="N46" s="70"/>
      <c r="O46" s="68"/>
      <c r="P46" s="68"/>
      <c r="Q46" s="68"/>
      <c r="R46" s="68"/>
      <c r="S46" s="68"/>
      <c r="T46" s="79"/>
      <c r="U46" s="79"/>
      <c r="V46" s="79"/>
      <c r="W46" s="79"/>
      <c r="AC46" s="281"/>
      <c r="AD46" s="279" t="s">
        <v>40</v>
      </c>
      <c r="AE46" s="280"/>
      <c r="AF46" s="280"/>
      <c r="AG46" s="280"/>
      <c r="AH46" s="280"/>
      <c r="AI46" s="298" t="s">
        <v>41</v>
      </c>
      <c r="AJ46" s="299"/>
      <c r="AK46" s="299"/>
      <c r="AL46" s="299"/>
      <c r="AM46" s="30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1"/>
      <c r="AD47" s="301">
        <f>IFERROR(VLOOKUP(L10,リスト!B24:E30,4,FALSE)*AJ10,"")</f>
        <v>360</v>
      </c>
      <c r="AE47" s="302"/>
      <c r="AF47" s="302"/>
      <c r="AG47" s="305" t="s">
        <v>6</v>
      </c>
      <c r="AH47" s="305"/>
      <c r="AI47" s="307">
        <f>IF(AD47="","",MIN(AD47,ROUNDDOWN(H55/1000,0)))</f>
        <v>360</v>
      </c>
      <c r="AJ47" s="308"/>
      <c r="AK47" s="308"/>
      <c r="AL47" s="305" t="s">
        <v>6</v>
      </c>
      <c r="AM47" s="306"/>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1"/>
      <c r="AD48" s="303"/>
      <c r="AE48" s="304"/>
      <c r="AF48" s="304"/>
      <c r="AG48" s="305"/>
      <c r="AH48" s="305"/>
      <c r="AI48" s="309"/>
      <c r="AJ48" s="310"/>
      <c r="AK48" s="310"/>
      <c r="AL48" s="305"/>
      <c r="AM48" s="306"/>
      <c r="AT48" s="4"/>
    </row>
    <row r="49" spans="1:48" ht="28" customHeight="1">
      <c r="A49" s="212" t="s">
        <v>42</v>
      </c>
      <c r="B49" s="213"/>
      <c r="C49" s="213"/>
      <c r="D49" s="213"/>
      <c r="E49" s="213"/>
      <c r="F49" s="213"/>
      <c r="G49" s="214"/>
      <c r="H49" s="280" t="s">
        <v>271</v>
      </c>
      <c r="I49" s="213"/>
      <c r="J49" s="213"/>
      <c r="K49" s="213"/>
      <c r="L49" s="213"/>
      <c r="M49" s="212" t="s">
        <v>44</v>
      </c>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4"/>
    </row>
    <row r="50" spans="1:48" ht="15" hidden="1" customHeight="1">
      <c r="A50" s="90"/>
      <c r="B50" s="91"/>
      <c r="C50" s="91"/>
      <c r="D50" s="91"/>
      <c r="E50" s="92"/>
      <c r="F50" s="92"/>
      <c r="G50" s="93"/>
      <c r="H50" s="219"/>
      <c r="I50" s="219"/>
      <c r="J50" s="219"/>
      <c r="K50" s="219"/>
      <c r="L50" s="219"/>
      <c r="M50" s="312"/>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4"/>
    </row>
    <row r="51" spans="1:48" ht="15" hidden="1" customHeight="1">
      <c r="A51" s="72"/>
      <c r="B51" s="73"/>
      <c r="C51" s="73"/>
      <c r="D51" s="73"/>
      <c r="E51" s="74"/>
      <c r="F51" s="74"/>
      <c r="G51" s="75"/>
      <c r="H51" s="228"/>
      <c r="I51" s="228"/>
      <c r="J51" s="228"/>
      <c r="K51" s="228"/>
      <c r="L51" s="228"/>
      <c r="M51" s="229"/>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1"/>
    </row>
    <row r="52" spans="1:48" ht="15" customHeight="1">
      <c r="A52" s="72" t="s">
        <v>302</v>
      </c>
      <c r="B52" s="73"/>
      <c r="C52" s="73"/>
      <c r="D52" s="73"/>
      <c r="E52" s="74"/>
      <c r="F52" s="74"/>
      <c r="G52" s="75"/>
      <c r="H52" s="228">
        <v>200000</v>
      </c>
      <c r="I52" s="228"/>
      <c r="J52" s="228"/>
      <c r="K52" s="228"/>
      <c r="L52" s="228"/>
      <c r="M52" s="229" t="s">
        <v>301</v>
      </c>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1"/>
    </row>
    <row r="53" spans="1:48" ht="15" customHeight="1">
      <c r="A53" s="72" t="s">
        <v>47</v>
      </c>
      <c r="B53" s="73"/>
      <c r="C53" s="73"/>
      <c r="D53" s="73"/>
      <c r="E53" s="74"/>
      <c r="F53" s="74"/>
      <c r="G53" s="75"/>
      <c r="H53" s="228">
        <v>160000</v>
      </c>
      <c r="I53" s="228"/>
      <c r="J53" s="228"/>
      <c r="K53" s="228"/>
      <c r="L53" s="228"/>
      <c r="M53" s="229" t="s">
        <v>303</v>
      </c>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1"/>
    </row>
    <row r="54" spans="1:48" ht="15" customHeight="1">
      <c r="A54" s="72"/>
      <c r="B54" s="73"/>
      <c r="C54" s="73"/>
      <c r="D54" s="73"/>
      <c r="E54" s="74"/>
      <c r="F54" s="74"/>
      <c r="G54" s="75"/>
      <c r="H54" s="228"/>
      <c r="I54" s="228"/>
      <c r="J54" s="228"/>
      <c r="K54" s="228"/>
      <c r="L54" s="228"/>
      <c r="M54" s="229"/>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1"/>
    </row>
    <row r="55" spans="1:48" ht="15" customHeight="1">
      <c r="A55" s="76" t="s">
        <v>23</v>
      </c>
      <c r="B55" s="80"/>
      <c r="C55" s="80"/>
      <c r="D55" s="80"/>
      <c r="E55" s="77"/>
      <c r="F55" s="77"/>
      <c r="G55" s="78"/>
      <c r="H55" s="220">
        <f>SUM(H50:H54)</f>
        <v>360000</v>
      </c>
      <c r="I55" s="220"/>
      <c r="J55" s="220"/>
      <c r="K55" s="220"/>
      <c r="L55" s="221"/>
      <c r="M55" s="222"/>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5"/>
    </row>
    <row r="56" spans="1:48" s="137" customFormat="1" ht="4.5" customHeight="1">
      <c r="A56" s="157"/>
      <c r="B56" s="157"/>
      <c r="C56" s="157"/>
      <c r="D56" s="157"/>
      <c r="E56" s="160"/>
      <c r="F56" s="160"/>
      <c r="G56" s="160"/>
      <c r="H56" s="160"/>
      <c r="I56" s="160"/>
      <c r="J56" s="161"/>
      <c r="K56" s="161"/>
      <c r="L56" s="161"/>
      <c r="M56" s="161"/>
      <c r="N56" s="161"/>
      <c r="O56" s="160"/>
      <c r="P56" s="160"/>
      <c r="Q56" s="160"/>
      <c r="R56" s="160"/>
      <c r="S56" s="160"/>
      <c r="T56" s="160"/>
      <c r="U56" s="160"/>
      <c r="V56" s="160"/>
      <c r="W56" s="160"/>
      <c r="X56" s="160"/>
      <c r="Y56" s="162"/>
      <c r="Z56" s="162"/>
      <c r="AA56" s="162"/>
      <c r="AB56" s="162"/>
      <c r="AC56" s="162"/>
      <c r="AD56" s="162"/>
      <c r="AE56" s="160"/>
      <c r="AF56" s="160"/>
      <c r="AG56" s="160"/>
      <c r="AH56" s="160"/>
      <c r="AI56" s="160"/>
      <c r="AJ56" s="160"/>
      <c r="AK56" s="160"/>
      <c r="AL56" s="160"/>
      <c r="AM56" s="160"/>
    </row>
    <row r="57" spans="1:48" s="137" customFormat="1">
      <c r="A57" s="135" t="s">
        <v>257</v>
      </c>
    </row>
    <row r="59" spans="1:48">
      <c r="AI59" s="311"/>
      <c r="AJ59" s="311"/>
      <c r="AK59" s="311"/>
      <c r="AL59" s="311"/>
      <c r="AM59" s="311"/>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2">
    <dataValidation type="list" allowBlank="1" showInputMessage="1" showErrorMessage="1" sqref="X15:Z17 X21:Z22" xr:uid="{2D360160-EED9-4E1A-A634-80DD4807A90E}">
      <formula1>"✔"</formula1>
    </dataValidation>
    <dataValidation imeMode="halfAlpha" allowBlank="1" showInputMessage="1" showErrorMessage="1" sqref="S26:V28 J26:N28 S37:V37 J37:N37" xr:uid="{FCFDD7B3-ADC4-493B-891B-787E4FD3D0F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F52AF4AC-4B4B-4E0C-8F16-9DA66D7F58F9}">
          <x14:formula1>
            <xm:f>リスト!$B$2:$B$30</xm:f>
          </x14:formula1>
          <xm:sqref>L10</xm:sqref>
        </x14:dataValidation>
        <x14:dataValidation type="list" allowBlank="1" xr:uid="{DBBA2209-C4D0-4E19-9B5B-6BB3D31E5023}">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5CE8-93DD-4C2C-BD63-892786D13E9C}">
  <dimension ref="A1:AV59"/>
  <sheetViews>
    <sheetView showGridLines="0" showZeros="0" zoomScaleNormal="100" zoomScaleSheetLayoutView="100" workbookViewId="0">
      <selection activeCell="AW49" sqref="AW4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276</v>
      </c>
    </row>
    <row r="2" spans="1:48" ht="7.5" customHeight="1"/>
    <row r="3" spans="1:48">
      <c r="A3" s="241" t="s">
        <v>277</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s="137" customFormat="1" ht="9"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48">
      <c r="A5" s="244" t="s">
        <v>26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6"/>
    </row>
    <row r="6" spans="1:48" s="137" customFormat="1" ht="4.5" customHeigh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row>
    <row r="7" spans="1:48" ht="17.25" customHeight="1">
      <c r="A7" s="212" t="s">
        <v>27</v>
      </c>
      <c r="B7" s="213"/>
      <c r="C7" s="213"/>
      <c r="D7" s="213"/>
      <c r="E7" s="213"/>
      <c r="F7" s="213"/>
      <c r="G7" s="214"/>
      <c r="H7" s="266"/>
      <c r="I7" s="267"/>
      <c r="J7" s="267"/>
      <c r="K7" s="267"/>
      <c r="L7" s="267"/>
      <c r="M7" s="267"/>
      <c r="N7" s="268"/>
      <c r="O7" s="212" t="s">
        <v>28</v>
      </c>
      <c r="P7" s="213"/>
      <c r="Q7" s="213"/>
      <c r="R7" s="213"/>
      <c r="S7" s="214"/>
      <c r="T7" s="269" t="s">
        <v>291</v>
      </c>
      <c r="U7" s="270"/>
      <c r="V7" s="270"/>
      <c r="W7" s="270"/>
      <c r="X7" s="270"/>
      <c r="Y7" s="270"/>
      <c r="Z7" s="270"/>
      <c r="AA7" s="270"/>
      <c r="AB7" s="270"/>
      <c r="AC7" s="270"/>
      <c r="AD7" s="270"/>
      <c r="AE7" s="270"/>
      <c r="AF7" s="270"/>
      <c r="AG7" s="270"/>
      <c r="AH7" s="270"/>
      <c r="AI7" s="270"/>
      <c r="AJ7" s="270"/>
      <c r="AK7" s="270"/>
      <c r="AL7" s="270"/>
      <c r="AM7" s="271"/>
    </row>
    <row r="8" spans="1:48">
      <c r="A8" s="247" t="s">
        <v>29</v>
      </c>
      <c r="B8" s="248"/>
      <c r="C8" s="249"/>
      <c r="D8" s="212" t="s">
        <v>30</v>
      </c>
      <c r="E8" s="213"/>
      <c r="F8" s="213"/>
      <c r="G8" s="214"/>
      <c r="H8" s="212" t="s">
        <v>19</v>
      </c>
      <c r="I8" s="213"/>
      <c r="J8" s="213"/>
      <c r="K8" s="213"/>
      <c r="L8" s="213"/>
      <c r="M8" s="213"/>
      <c r="N8" s="213"/>
      <c r="O8" s="213"/>
      <c r="P8" s="213"/>
      <c r="Q8" s="213"/>
      <c r="R8" s="213"/>
      <c r="S8" s="214"/>
      <c r="T8" s="247" t="s">
        <v>31</v>
      </c>
      <c r="U8" s="248"/>
      <c r="V8" s="249"/>
      <c r="W8" s="212" t="s">
        <v>13</v>
      </c>
      <c r="X8" s="213"/>
      <c r="Y8" s="213"/>
      <c r="Z8" s="213"/>
      <c r="AA8" s="213"/>
      <c r="AB8" s="213"/>
      <c r="AC8" s="213"/>
      <c r="AD8" s="213"/>
      <c r="AE8" s="213"/>
      <c r="AF8" s="214"/>
      <c r="AG8" s="254" t="s">
        <v>32</v>
      </c>
      <c r="AH8" s="255"/>
      <c r="AI8" s="255"/>
      <c r="AJ8" s="255"/>
      <c r="AK8" s="255"/>
      <c r="AL8" s="255"/>
      <c r="AM8" s="256"/>
    </row>
    <row r="9" spans="1:48" ht="17.25" customHeight="1">
      <c r="A9" s="250"/>
      <c r="B9" s="218"/>
      <c r="C9" s="202"/>
      <c r="D9" s="251" t="s">
        <v>248</v>
      </c>
      <c r="E9" s="252"/>
      <c r="F9" s="252"/>
      <c r="G9" s="253"/>
      <c r="H9" s="257" t="s">
        <v>288</v>
      </c>
      <c r="I9" s="258"/>
      <c r="J9" s="258"/>
      <c r="K9" s="258"/>
      <c r="L9" s="258"/>
      <c r="M9" s="258"/>
      <c r="N9" s="258"/>
      <c r="O9" s="258"/>
      <c r="P9" s="258"/>
      <c r="Q9" s="258"/>
      <c r="R9" s="258"/>
      <c r="S9" s="259"/>
      <c r="T9" s="250"/>
      <c r="U9" s="218"/>
      <c r="V9" s="202"/>
      <c r="W9" s="260" t="s">
        <v>289</v>
      </c>
      <c r="X9" s="261"/>
      <c r="Y9" s="261"/>
      <c r="Z9" s="261"/>
      <c r="AA9" s="261"/>
      <c r="AB9" s="261"/>
      <c r="AC9" s="261"/>
      <c r="AD9" s="261"/>
      <c r="AE9" s="261"/>
      <c r="AF9" s="262"/>
      <c r="AG9" s="263" t="s">
        <v>284</v>
      </c>
      <c r="AH9" s="264"/>
      <c r="AI9" s="264"/>
      <c r="AJ9" s="264"/>
      <c r="AK9" s="264"/>
      <c r="AL9" s="264"/>
      <c r="AM9" s="265"/>
      <c r="AV9" s="3"/>
    </row>
    <row r="10" spans="1:48" s="3" customFormat="1" ht="20.25" customHeight="1">
      <c r="A10" s="212" t="s">
        <v>34</v>
      </c>
      <c r="B10" s="213"/>
      <c r="C10" s="213"/>
      <c r="D10" s="213"/>
      <c r="E10" s="213"/>
      <c r="F10" s="213"/>
      <c r="G10" s="213"/>
      <c r="H10" s="213"/>
      <c r="I10" s="213"/>
      <c r="J10" s="213"/>
      <c r="K10" s="214"/>
      <c r="L10" s="285" t="s">
        <v>222</v>
      </c>
      <c r="M10" s="286"/>
      <c r="N10" s="286"/>
      <c r="O10" s="286"/>
      <c r="P10" s="286"/>
      <c r="Q10" s="286"/>
      <c r="R10" s="286"/>
      <c r="S10" s="286"/>
      <c r="T10" s="286"/>
      <c r="U10" s="286"/>
      <c r="V10" s="286"/>
      <c r="W10" s="286"/>
      <c r="X10" s="286"/>
      <c r="Y10" s="286"/>
      <c r="Z10" s="286"/>
      <c r="AA10" s="286"/>
      <c r="AB10" s="286"/>
      <c r="AC10" s="286"/>
      <c r="AD10" s="286"/>
      <c r="AE10" s="286"/>
      <c r="AF10" s="287"/>
      <c r="AG10" s="273" t="s">
        <v>35</v>
      </c>
      <c r="AH10" s="255"/>
      <c r="AI10" s="256"/>
      <c r="AJ10" s="270">
        <v>20</v>
      </c>
      <c r="AK10" s="270"/>
      <c r="AL10" s="274" t="s">
        <v>36</v>
      </c>
      <c r="AM10" s="275"/>
      <c r="AP10" s="272"/>
      <c r="AQ10" s="272"/>
      <c r="AR10" s="272"/>
      <c r="AS10" s="272"/>
      <c r="AT10" s="272"/>
      <c r="AU10" s="272"/>
    </row>
    <row r="11" spans="1:48" s="3" customFormat="1" ht="18" hidden="1" customHeight="1">
      <c r="A11" s="276" t="s">
        <v>37</v>
      </c>
      <c r="B11" s="277"/>
      <c r="C11" s="277"/>
      <c r="D11" s="277"/>
      <c r="E11" s="277"/>
      <c r="F11" s="277"/>
      <c r="G11" s="277"/>
      <c r="H11" s="278"/>
      <c r="I11" s="5"/>
      <c r="J11" s="142" t="s">
        <v>227</v>
      </c>
      <c r="K11" s="65"/>
      <c r="L11" s="66"/>
      <c r="M11" s="66"/>
      <c r="N11" s="66"/>
      <c r="O11" s="66"/>
      <c r="P11" s="66"/>
      <c r="Q11" s="66"/>
      <c r="R11" s="66"/>
      <c r="S11" s="66"/>
      <c r="T11" s="66"/>
      <c r="U11" s="66"/>
      <c r="V11" s="66"/>
      <c r="W11" s="66"/>
      <c r="X11" s="66"/>
      <c r="Y11" s="5"/>
      <c r="Z11" s="142" t="s">
        <v>226</v>
      </c>
      <c r="AA11" s="65"/>
      <c r="AB11" s="66"/>
      <c r="AC11" s="66"/>
      <c r="AD11" s="66"/>
      <c r="AE11" s="66"/>
      <c r="AF11" s="66"/>
      <c r="AG11" s="66"/>
      <c r="AH11" s="66"/>
      <c r="AI11" s="66"/>
      <c r="AJ11" s="66"/>
      <c r="AK11" s="66"/>
      <c r="AL11" s="66"/>
      <c r="AM11" s="67"/>
    </row>
    <row r="12" spans="1:48" s="136" customFormat="1" ht="24" customHeight="1">
      <c r="A12" s="145"/>
      <c r="B12" s="145"/>
      <c r="C12" s="145"/>
      <c r="D12" s="145"/>
      <c r="E12" s="145"/>
      <c r="F12" s="145"/>
      <c r="G12" s="145"/>
      <c r="H12" s="145"/>
      <c r="I12" s="146"/>
      <c r="J12" s="147"/>
      <c r="K12" s="146"/>
      <c r="L12" s="144"/>
      <c r="M12" s="144"/>
      <c r="N12" s="144"/>
      <c r="O12" s="144"/>
      <c r="P12" s="144"/>
      <c r="Q12" s="144"/>
      <c r="R12" s="144"/>
      <c r="S12" s="144"/>
      <c r="T12" s="144"/>
      <c r="U12" s="146"/>
      <c r="V12" s="144"/>
      <c r="W12" s="144"/>
      <c r="X12" s="144"/>
      <c r="Y12" s="147"/>
      <c r="Z12" s="148"/>
      <c r="AA12" s="146"/>
      <c r="AB12" s="144"/>
      <c r="AC12" s="144"/>
      <c r="AD12" s="144"/>
      <c r="AE12" s="144"/>
      <c r="AF12" s="144"/>
      <c r="AG12" s="144"/>
      <c r="AH12" s="144"/>
      <c r="AI12" s="144"/>
      <c r="AJ12" s="144"/>
      <c r="AK12" s="144"/>
      <c r="AL12" s="144"/>
      <c r="AM12" s="144"/>
    </row>
    <row r="13" spans="1:48" s="3" customFormat="1" ht="12" hidden="1">
      <c r="A13" s="244" t="s">
        <v>38</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6"/>
    </row>
    <row r="14" spans="1:48" s="136" customFormat="1" ht="4" hidden="1" customHeight="1">
      <c r="I14" s="149"/>
      <c r="J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row>
    <row r="15" spans="1:48" s="3" customFormat="1" ht="18" hidden="1" customHeight="1">
      <c r="A15" s="235" t="s">
        <v>254</v>
      </c>
      <c r="B15" s="236"/>
      <c r="C15" s="236"/>
      <c r="D15" s="236"/>
      <c r="E15" s="236"/>
      <c r="F15" s="236"/>
      <c r="G15" s="236"/>
      <c r="H15" s="236"/>
      <c r="I15" s="236"/>
      <c r="J15" s="236"/>
      <c r="K15" s="236"/>
      <c r="L15" s="236"/>
      <c r="M15" s="236"/>
      <c r="N15" s="236"/>
      <c r="O15" s="236"/>
      <c r="P15" s="236"/>
      <c r="Q15" s="236"/>
      <c r="R15" s="236"/>
      <c r="S15" s="236"/>
      <c r="T15" s="236"/>
      <c r="U15" s="236"/>
      <c r="V15" s="236"/>
      <c r="W15" s="237"/>
      <c r="X15" s="232" t="s">
        <v>39</v>
      </c>
      <c r="Y15" s="233"/>
      <c r="Z15" s="234"/>
      <c r="AA15" s="288" t="s">
        <v>232</v>
      </c>
      <c r="AB15" s="289"/>
      <c r="AC15" s="289"/>
      <c r="AD15" s="289"/>
      <c r="AE15" s="289"/>
      <c r="AF15" s="289"/>
      <c r="AG15" s="289"/>
      <c r="AH15" s="289"/>
      <c r="AI15" s="289"/>
      <c r="AJ15" s="289"/>
      <c r="AK15" s="289"/>
      <c r="AL15" s="289"/>
      <c r="AM15" s="289"/>
    </row>
    <row r="16" spans="1:48" s="3" customFormat="1" ht="18" hidden="1" customHeight="1">
      <c r="A16" s="235" t="s">
        <v>255</v>
      </c>
      <c r="B16" s="236"/>
      <c r="C16" s="236"/>
      <c r="D16" s="236"/>
      <c r="E16" s="236"/>
      <c r="F16" s="236"/>
      <c r="G16" s="236"/>
      <c r="H16" s="236"/>
      <c r="I16" s="236"/>
      <c r="J16" s="236"/>
      <c r="K16" s="236"/>
      <c r="L16" s="236"/>
      <c r="M16" s="236"/>
      <c r="N16" s="236"/>
      <c r="O16" s="236"/>
      <c r="P16" s="236"/>
      <c r="Q16" s="236"/>
      <c r="R16" s="236"/>
      <c r="S16" s="236"/>
      <c r="T16" s="236"/>
      <c r="U16" s="236"/>
      <c r="V16" s="236"/>
      <c r="W16" s="237"/>
      <c r="X16" s="232" t="s">
        <v>39</v>
      </c>
      <c r="Y16" s="233"/>
      <c r="Z16" s="234"/>
      <c r="AA16" s="288" t="s">
        <v>231</v>
      </c>
      <c r="AB16" s="289"/>
      <c r="AC16" s="289"/>
      <c r="AD16" s="289"/>
      <c r="AE16" s="289"/>
      <c r="AF16" s="289"/>
      <c r="AG16" s="289"/>
      <c r="AH16" s="289"/>
      <c r="AI16" s="289"/>
      <c r="AJ16" s="289"/>
      <c r="AK16" s="289"/>
      <c r="AL16" s="289"/>
      <c r="AM16" s="289"/>
    </row>
    <row r="17" spans="1:48" s="3" customFormat="1" ht="18" hidden="1" customHeight="1">
      <c r="A17" s="238" t="s">
        <v>230</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39</v>
      </c>
      <c r="Y17" s="233"/>
      <c r="Z17" s="234"/>
      <c r="AA17" s="163"/>
      <c r="AB17" s="179"/>
      <c r="AC17" s="179"/>
      <c r="AD17" s="179"/>
      <c r="AE17" s="179"/>
      <c r="AF17" s="179"/>
      <c r="AG17" s="179"/>
      <c r="AH17" s="179"/>
      <c r="AI17" s="179"/>
      <c r="AJ17" s="179"/>
      <c r="AK17" s="179"/>
      <c r="AL17" s="179"/>
      <c r="AM17" s="179"/>
    </row>
    <row r="18" spans="1:48" s="136" customFormat="1" ht="6" customHeight="1">
      <c r="I18" s="149"/>
      <c r="J18" s="150"/>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48" s="3" customFormat="1" ht="12">
      <c r="A19" s="244" t="s">
        <v>256</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6"/>
    </row>
    <row r="20" spans="1:48" s="136" customFormat="1" ht="3" customHeight="1">
      <c r="I20" s="149"/>
      <c r="J20" s="150"/>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row>
    <row r="21" spans="1:48" s="3" customFormat="1" ht="18" customHeight="1">
      <c r="A21" s="235" t="s">
        <v>261</v>
      </c>
      <c r="B21" s="236"/>
      <c r="C21" s="236"/>
      <c r="D21" s="236"/>
      <c r="E21" s="236"/>
      <c r="F21" s="236"/>
      <c r="G21" s="236"/>
      <c r="H21" s="236"/>
      <c r="I21" s="236"/>
      <c r="J21" s="236"/>
      <c r="K21" s="236"/>
      <c r="L21" s="236"/>
      <c r="M21" s="236"/>
      <c r="N21" s="236"/>
      <c r="O21" s="236"/>
      <c r="P21" s="236"/>
      <c r="Q21" s="236"/>
      <c r="R21" s="236"/>
      <c r="S21" s="236"/>
      <c r="T21" s="236"/>
      <c r="U21" s="236"/>
      <c r="V21" s="236"/>
      <c r="W21" s="236"/>
      <c r="X21" s="232" t="s">
        <v>39</v>
      </c>
      <c r="Y21" s="233"/>
      <c r="Z21" s="234"/>
      <c r="AA21" s="166"/>
      <c r="AB21" s="166"/>
      <c r="AC21" s="166"/>
      <c r="AD21" s="166"/>
      <c r="AE21" s="166"/>
      <c r="AF21" s="166"/>
      <c r="AG21" s="166"/>
      <c r="AH21" s="167"/>
      <c r="AI21" s="167"/>
      <c r="AJ21" s="167"/>
      <c r="AK21" s="167"/>
      <c r="AL21" s="167"/>
      <c r="AM21" s="167"/>
    </row>
    <row r="22" spans="1:48" s="3" customFormat="1" ht="18" customHeight="1">
      <c r="A22" s="235" t="s">
        <v>269</v>
      </c>
      <c r="B22" s="236"/>
      <c r="C22" s="236"/>
      <c r="D22" s="236"/>
      <c r="E22" s="236"/>
      <c r="F22" s="236"/>
      <c r="G22" s="236"/>
      <c r="H22" s="236"/>
      <c r="I22" s="236"/>
      <c r="J22" s="236"/>
      <c r="K22" s="236"/>
      <c r="L22" s="236"/>
      <c r="M22" s="236"/>
      <c r="N22" s="236"/>
      <c r="O22" s="236"/>
      <c r="P22" s="236"/>
      <c r="Q22" s="236"/>
      <c r="R22" s="236"/>
      <c r="S22" s="236"/>
      <c r="T22" s="236"/>
      <c r="U22" s="236"/>
      <c r="V22" s="236"/>
      <c r="W22" s="236"/>
      <c r="X22" s="232" t="s">
        <v>39</v>
      </c>
      <c r="Y22" s="233"/>
      <c r="Z22" s="234"/>
      <c r="AA22" s="166"/>
      <c r="AB22" s="166"/>
      <c r="AC22" s="166"/>
      <c r="AD22" s="166"/>
      <c r="AE22" s="166"/>
      <c r="AF22" s="166"/>
      <c r="AG22" s="166"/>
      <c r="AH22" s="167"/>
      <c r="AI22" s="167"/>
      <c r="AJ22" s="167"/>
      <c r="AK22" s="167"/>
      <c r="AL22" s="167"/>
      <c r="AM22" s="167"/>
    </row>
    <row r="23" spans="1:48" s="136" customFormat="1" ht="6" customHeight="1">
      <c r="I23" s="149"/>
      <c r="J23" s="150"/>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row>
    <row r="24" spans="1:48" s="3" customFormat="1" ht="12">
      <c r="A24" s="244" t="s">
        <v>270</v>
      </c>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6"/>
    </row>
    <row r="25" spans="1:48" s="136" customFormat="1" ht="3" customHeight="1">
      <c r="I25" s="149"/>
      <c r="J25" s="150"/>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row>
    <row r="26" spans="1:48" ht="19.5" hidden="1" customHeight="1">
      <c r="A26" s="152" t="s">
        <v>225</v>
      </c>
      <c r="B26" s="136"/>
      <c r="C26" s="135"/>
      <c r="D26" s="136"/>
      <c r="E26" s="153"/>
      <c r="F26" s="136"/>
      <c r="G26" s="136"/>
      <c r="H26" s="136"/>
      <c r="I26" s="136"/>
      <c r="J26" s="154"/>
      <c r="K26" s="154"/>
      <c r="L26" s="154"/>
      <c r="M26" s="154"/>
      <c r="N26" s="154"/>
      <c r="O26" s="155"/>
      <c r="P26" s="135"/>
      <c r="Q26" s="137"/>
      <c r="R26" s="137"/>
      <c r="S26" s="154"/>
      <c r="T26" s="150"/>
      <c r="U26" s="154"/>
      <c r="V26" s="154"/>
      <c r="W26" s="135"/>
      <c r="AC26" s="281"/>
      <c r="AD26" s="279" t="s">
        <v>40</v>
      </c>
      <c r="AE26" s="280"/>
      <c r="AF26" s="280"/>
      <c r="AG26" s="280"/>
      <c r="AH26" s="280"/>
      <c r="AI26" s="298" t="s">
        <v>41</v>
      </c>
      <c r="AJ26" s="299"/>
      <c r="AK26" s="299"/>
      <c r="AL26" s="299"/>
      <c r="AM26" s="300"/>
      <c r="AV26" s="3"/>
    </row>
    <row r="27" spans="1:48" hidden="1">
      <c r="A27" s="152"/>
      <c r="B27" s="136"/>
      <c r="C27" s="135"/>
      <c r="D27" s="136"/>
      <c r="E27" s="153"/>
      <c r="F27" s="136"/>
      <c r="G27" s="136"/>
      <c r="H27" s="136"/>
      <c r="I27" s="136"/>
      <c r="J27" s="154"/>
      <c r="K27" s="154"/>
      <c r="L27" s="154"/>
      <c r="M27" s="154"/>
      <c r="N27" s="154"/>
      <c r="O27" s="155"/>
      <c r="P27" s="135"/>
      <c r="Q27" s="137"/>
      <c r="R27" s="137"/>
      <c r="S27" s="154"/>
      <c r="T27" s="150"/>
      <c r="U27" s="154"/>
      <c r="V27" s="154"/>
      <c r="W27" s="156"/>
      <c r="AC27" s="281"/>
      <c r="AD27" s="282">
        <f>IFERROR(VLOOKUP(L10,リスト!B2:D23,2,FALSE),IFERROR(VLOOKUP(L10,リスト!B24:D30,2,FALSE)*AJ10,""))</f>
        <v>120</v>
      </c>
      <c r="AE27" s="283"/>
      <c r="AF27" s="283"/>
      <c r="AG27" s="284" t="s">
        <v>6</v>
      </c>
      <c r="AH27" s="284"/>
      <c r="AI27" s="294">
        <f>MIN(AD27,ROUNDDOWN((H35+H44)/1000,0))</f>
        <v>0</v>
      </c>
      <c r="AJ27" s="295"/>
      <c r="AK27" s="295"/>
      <c r="AL27" s="290" t="s">
        <v>6</v>
      </c>
      <c r="AM27" s="291"/>
    </row>
    <row r="28" spans="1:48" ht="13.5" hidden="1" thickBot="1">
      <c r="A28" s="135" t="s">
        <v>228</v>
      </c>
      <c r="B28" s="136"/>
      <c r="C28" s="135"/>
      <c r="D28" s="136"/>
      <c r="E28" s="153"/>
      <c r="F28" s="136"/>
      <c r="G28" s="136"/>
      <c r="H28" s="136"/>
      <c r="I28" s="136"/>
      <c r="J28" s="154"/>
      <c r="K28" s="154"/>
      <c r="L28" s="154"/>
      <c r="M28" s="154"/>
      <c r="N28" s="154"/>
      <c r="O28" s="155"/>
      <c r="P28" s="135"/>
      <c r="Q28" s="137"/>
      <c r="R28" s="137"/>
      <c r="S28" s="154"/>
      <c r="T28" s="150"/>
      <c r="U28" s="154"/>
      <c r="V28" s="154"/>
      <c r="W28" s="156"/>
      <c r="AC28" s="281"/>
      <c r="AD28" s="282"/>
      <c r="AE28" s="283"/>
      <c r="AF28" s="283"/>
      <c r="AG28" s="284"/>
      <c r="AH28" s="284"/>
      <c r="AI28" s="296"/>
      <c r="AJ28" s="297"/>
      <c r="AK28" s="297"/>
      <c r="AL28" s="292"/>
      <c r="AM28" s="293"/>
    </row>
    <row r="29" spans="1:48" ht="15" hidden="1" customHeight="1">
      <c r="A29" s="212" t="s">
        <v>42</v>
      </c>
      <c r="B29" s="213"/>
      <c r="C29" s="213"/>
      <c r="D29" s="213"/>
      <c r="E29" s="213"/>
      <c r="F29" s="213"/>
      <c r="G29" s="214"/>
      <c r="H29" s="213" t="s">
        <v>43</v>
      </c>
      <c r="I29" s="213"/>
      <c r="J29" s="213"/>
      <c r="K29" s="213"/>
      <c r="L29" s="213"/>
      <c r="M29" s="212" t="s">
        <v>44</v>
      </c>
      <c r="N29" s="213"/>
      <c r="O29" s="213"/>
      <c r="P29" s="213"/>
      <c r="Q29" s="213"/>
      <c r="R29" s="213"/>
      <c r="S29" s="213"/>
      <c r="T29" s="213"/>
      <c r="U29" s="213"/>
      <c r="V29" s="213"/>
      <c r="W29" s="213"/>
      <c r="X29" s="213"/>
      <c r="Y29" s="213"/>
      <c r="Z29" s="213"/>
      <c r="AA29" s="213"/>
      <c r="AB29" s="213"/>
      <c r="AC29" s="213"/>
      <c r="AD29" s="213"/>
      <c r="AE29" s="213"/>
      <c r="AF29" s="213"/>
      <c r="AG29" s="213"/>
      <c r="AH29" s="213"/>
      <c r="AI29" s="218"/>
      <c r="AJ29" s="218"/>
      <c r="AK29" s="218"/>
      <c r="AL29" s="218"/>
      <c r="AM29" s="202"/>
    </row>
    <row r="30" spans="1:48" ht="15" hidden="1" customHeight="1">
      <c r="A30" s="90" t="s">
        <v>45</v>
      </c>
      <c r="B30" s="91"/>
      <c r="C30" s="91"/>
      <c r="D30" s="91"/>
      <c r="E30" s="92"/>
      <c r="F30" s="92"/>
      <c r="G30" s="93"/>
      <c r="H30" s="219"/>
      <c r="I30" s="219"/>
      <c r="J30" s="219"/>
      <c r="K30" s="219"/>
      <c r="L30" s="219"/>
      <c r="M30" s="215"/>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7"/>
    </row>
    <row r="31" spans="1:48" ht="15" hidden="1" customHeight="1">
      <c r="A31" s="72" t="s">
        <v>46</v>
      </c>
      <c r="B31" s="73"/>
      <c r="C31" s="73"/>
      <c r="D31" s="73"/>
      <c r="E31" s="74"/>
      <c r="F31" s="74"/>
      <c r="G31" s="75"/>
      <c r="H31" s="228"/>
      <c r="I31" s="228"/>
      <c r="J31" s="228"/>
      <c r="K31" s="228"/>
      <c r="L31" s="228"/>
      <c r="M31" s="229"/>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row>
    <row r="32" spans="1:48" ht="15" hidden="1" customHeight="1">
      <c r="A32" s="72" t="s">
        <v>47</v>
      </c>
      <c r="B32" s="73"/>
      <c r="C32" s="73"/>
      <c r="D32" s="73"/>
      <c r="E32" s="74"/>
      <c r="F32" s="74"/>
      <c r="G32" s="75"/>
      <c r="H32" s="228"/>
      <c r="I32" s="228"/>
      <c r="J32" s="228"/>
      <c r="K32" s="228"/>
      <c r="L32" s="228"/>
      <c r="M32" s="229"/>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row>
    <row r="33" spans="1:48" ht="15" hidden="1" customHeight="1">
      <c r="A33" s="72" t="s">
        <v>48</v>
      </c>
      <c r="B33" s="73"/>
      <c r="C33" s="73"/>
      <c r="D33" s="73"/>
      <c r="E33" s="74"/>
      <c r="F33" s="74"/>
      <c r="G33" s="75"/>
      <c r="H33" s="228"/>
      <c r="I33" s="228"/>
      <c r="J33" s="228"/>
      <c r="K33" s="228"/>
      <c r="L33" s="228"/>
      <c r="M33" s="229"/>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c r="AV33" s="3"/>
    </row>
    <row r="34" spans="1:48" ht="15" hidden="1" customHeight="1">
      <c r="A34" s="72" t="s">
        <v>49</v>
      </c>
      <c r="B34" s="73"/>
      <c r="C34" s="73"/>
      <c r="D34" s="73"/>
      <c r="E34" s="74"/>
      <c r="F34" s="74"/>
      <c r="G34" s="75"/>
      <c r="H34" s="228"/>
      <c r="I34" s="228"/>
      <c r="J34" s="228"/>
      <c r="K34" s="228"/>
      <c r="L34" s="228"/>
      <c r="M34" s="229"/>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row>
    <row r="35" spans="1:48" ht="15" hidden="1" customHeight="1">
      <c r="A35" s="76" t="s">
        <v>23</v>
      </c>
      <c r="B35" s="77"/>
      <c r="C35" s="77"/>
      <c r="D35" s="77"/>
      <c r="E35" s="77"/>
      <c r="F35" s="77"/>
      <c r="G35" s="78"/>
      <c r="H35" s="220">
        <f>SUM(H30:L34)</f>
        <v>0</v>
      </c>
      <c r="I35" s="220"/>
      <c r="J35" s="220"/>
      <c r="K35" s="220"/>
      <c r="L35" s="221"/>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5"/>
    </row>
    <row r="36" spans="1:48" s="137" customFormat="1" hidden="1">
      <c r="A36" s="152"/>
      <c r="B36" s="136"/>
      <c r="C36" s="135"/>
      <c r="D36" s="136"/>
      <c r="E36" s="153"/>
      <c r="F36" s="136"/>
      <c r="G36" s="136"/>
      <c r="H36" s="136"/>
      <c r="I36" s="136"/>
      <c r="J36" s="154"/>
      <c r="K36" s="154"/>
      <c r="L36" s="154"/>
      <c r="M36" s="154"/>
      <c r="N36" s="154"/>
      <c r="O36" s="155"/>
      <c r="P36" s="135"/>
      <c r="S36" s="154"/>
      <c r="T36" s="150"/>
      <c r="U36" s="154"/>
      <c r="V36" s="154"/>
      <c r="W36" s="156"/>
      <c r="X36" s="138"/>
      <c r="Y36" s="138"/>
      <c r="Z36" s="138"/>
      <c r="AA36" s="138"/>
      <c r="AB36" s="138"/>
      <c r="AC36" s="138"/>
      <c r="AD36" s="139"/>
      <c r="AE36" s="140"/>
      <c r="AF36" s="140"/>
      <c r="AG36" s="140"/>
      <c r="AH36" s="178"/>
      <c r="AI36" s="226"/>
      <c r="AJ36" s="226"/>
      <c r="AK36" s="226"/>
      <c r="AL36" s="227"/>
      <c r="AM36" s="227"/>
    </row>
    <row r="37" spans="1:48" s="137" customFormat="1" hidden="1">
      <c r="A37" s="135" t="s">
        <v>229</v>
      </c>
      <c r="B37" s="136"/>
      <c r="C37" s="135"/>
      <c r="D37" s="136"/>
      <c r="E37" s="153"/>
      <c r="F37" s="136"/>
      <c r="G37" s="136"/>
      <c r="H37" s="136"/>
      <c r="I37" s="136"/>
      <c r="J37" s="154"/>
      <c r="K37" s="154"/>
      <c r="L37" s="154"/>
      <c r="M37" s="154"/>
      <c r="N37" s="154"/>
      <c r="O37" s="155"/>
      <c r="P37" s="135"/>
      <c r="S37" s="154"/>
      <c r="T37" s="150"/>
      <c r="U37" s="154"/>
      <c r="V37" s="154"/>
      <c r="W37" s="156"/>
      <c r="X37" s="138"/>
      <c r="Y37" s="138"/>
      <c r="Z37" s="138"/>
      <c r="AA37" s="138"/>
      <c r="AB37" s="138"/>
      <c r="AC37" s="138"/>
      <c r="AD37" s="139"/>
      <c r="AE37" s="140"/>
      <c r="AF37" s="140"/>
      <c r="AG37" s="140"/>
      <c r="AH37" s="178"/>
      <c r="AI37" s="226"/>
      <c r="AJ37" s="226"/>
      <c r="AK37" s="226"/>
      <c r="AL37" s="227"/>
      <c r="AM37" s="227"/>
    </row>
    <row r="38" spans="1:48" ht="15" hidden="1" customHeight="1">
      <c r="A38" s="212" t="s">
        <v>42</v>
      </c>
      <c r="B38" s="213"/>
      <c r="C38" s="213"/>
      <c r="D38" s="213"/>
      <c r="E38" s="213"/>
      <c r="F38" s="213"/>
      <c r="G38" s="214"/>
      <c r="H38" s="213" t="s">
        <v>43</v>
      </c>
      <c r="I38" s="213"/>
      <c r="J38" s="213"/>
      <c r="K38" s="213"/>
      <c r="L38" s="213"/>
      <c r="M38" s="212" t="s">
        <v>44</v>
      </c>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ht="15" hidden="1" customHeight="1">
      <c r="A39" s="90" t="s">
        <v>45</v>
      </c>
      <c r="B39" s="91"/>
      <c r="C39" s="91"/>
      <c r="D39" s="91"/>
      <c r="E39" s="92"/>
      <c r="F39" s="92"/>
      <c r="G39" s="93"/>
      <c r="H39" s="219"/>
      <c r="I39" s="219"/>
      <c r="J39" s="219"/>
      <c r="K39" s="219"/>
      <c r="L39" s="219"/>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row>
    <row r="40" spans="1:48" ht="15" hidden="1" customHeight="1">
      <c r="A40" s="72" t="s">
        <v>46</v>
      </c>
      <c r="B40" s="73"/>
      <c r="C40" s="73"/>
      <c r="D40" s="73"/>
      <c r="E40" s="74"/>
      <c r="F40" s="74"/>
      <c r="G40" s="75"/>
      <c r="H40" s="228"/>
      <c r="I40" s="228"/>
      <c r="J40" s="228"/>
      <c r="K40" s="228"/>
      <c r="L40" s="228"/>
      <c r="M40" s="229"/>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1"/>
    </row>
    <row r="41" spans="1:48" ht="15" hidden="1" customHeight="1">
      <c r="A41" s="72" t="s">
        <v>47</v>
      </c>
      <c r="B41" s="73"/>
      <c r="C41" s="73"/>
      <c r="D41" s="73"/>
      <c r="E41" s="74"/>
      <c r="F41" s="74"/>
      <c r="G41" s="75"/>
      <c r="H41" s="228"/>
      <c r="I41" s="228"/>
      <c r="J41" s="228"/>
      <c r="K41" s="228"/>
      <c r="L41" s="228"/>
      <c r="M41" s="229"/>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1"/>
    </row>
    <row r="42" spans="1:48" ht="15" hidden="1" customHeight="1">
      <c r="A42" s="72" t="s">
        <v>48</v>
      </c>
      <c r="B42" s="73"/>
      <c r="C42" s="73"/>
      <c r="D42" s="73"/>
      <c r="E42" s="74"/>
      <c r="F42" s="74"/>
      <c r="G42" s="75"/>
      <c r="H42" s="228"/>
      <c r="I42" s="228"/>
      <c r="J42" s="228"/>
      <c r="K42" s="228"/>
      <c r="L42" s="228"/>
      <c r="M42" s="229"/>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1"/>
      <c r="AV42" s="3"/>
    </row>
    <row r="43" spans="1:48" ht="15" hidden="1" customHeight="1">
      <c r="A43" s="72" t="s">
        <v>49</v>
      </c>
      <c r="B43" s="73"/>
      <c r="C43" s="73"/>
      <c r="D43" s="73"/>
      <c r="E43" s="74"/>
      <c r="F43" s="74"/>
      <c r="G43" s="75"/>
      <c r="H43" s="228"/>
      <c r="I43" s="228"/>
      <c r="J43" s="228"/>
      <c r="K43" s="228"/>
      <c r="L43" s="228"/>
      <c r="M43" s="229"/>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1"/>
    </row>
    <row r="44" spans="1:48" ht="15" hidden="1" customHeight="1">
      <c r="A44" s="76" t="s">
        <v>23</v>
      </c>
      <c r="B44" s="77"/>
      <c r="C44" s="77"/>
      <c r="D44" s="77"/>
      <c r="E44" s="77"/>
      <c r="F44" s="77"/>
      <c r="G44" s="78"/>
      <c r="H44" s="220">
        <f>SUM(H39:L43)</f>
        <v>0</v>
      </c>
      <c r="I44" s="220"/>
      <c r="J44" s="220"/>
      <c r="K44" s="220"/>
      <c r="L44" s="221"/>
      <c r="M44" s="222"/>
      <c r="N44" s="223"/>
      <c r="O44" s="223"/>
      <c r="P44" s="223"/>
      <c r="Q44" s="223"/>
      <c r="R44" s="223"/>
      <c r="S44" s="223"/>
      <c r="T44" s="223"/>
      <c r="U44" s="223"/>
      <c r="V44" s="223"/>
      <c r="W44" s="223"/>
      <c r="X44" s="223"/>
      <c r="Y44" s="223"/>
      <c r="Z44" s="223"/>
      <c r="AA44" s="223"/>
      <c r="AB44" s="223"/>
      <c r="AC44" s="223"/>
      <c r="AD44" s="223"/>
      <c r="AE44" s="223"/>
      <c r="AF44" s="223"/>
      <c r="AG44" s="223"/>
      <c r="AH44" s="224"/>
      <c r="AI44" s="223"/>
      <c r="AJ44" s="223"/>
      <c r="AK44" s="223"/>
      <c r="AL44" s="223"/>
      <c r="AM44" s="225"/>
    </row>
    <row r="45" spans="1:48" s="137" customFormat="1" ht="6" customHeight="1" thickBot="1">
      <c r="A45" s="157"/>
      <c r="B45" s="157"/>
      <c r="C45" s="157"/>
      <c r="D45" s="157"/>
      <c r="E45" s="158"/>
      <c r="F45" s="158"/>
      <c r="G45" s="158"/>
      <c r="H45" s="158"/>
      <c r="I45" s="158"/>
      <c r="J45" s="159"/>
      <c r="K45" s="159"/>
      <c r="L45" s="159"/>
      <c r="M45" s="159"/>
      <c r="N45" s="159"/>
      <c r="AH45" s="177"/>
    </row>
    <row r="46" spans="1:48" s="3" customFormat="1" ht="19.5" customHeight="1">
      <c r="A46" s="165"/>
      <c r="B46" s="68"/>
      <c r="C46" s="68"/>
      <c r="D46" s="68"/>
      <c r="E46" s="68"/>
      <c r="F46" s="68"/>
      <c r="G46" s="68"/>
      <c r="H46" s="68"/>
      <c r="I46" s="69"/>
      <c r="J46" s="71"/>
      <c r="K46" s="68"/>
      <c r="L46" s="70"/>
      <c r="M46" s="70"/>
      <c r="N46" s="70"/>
      <c r="O46" s="68"/>
      <c r="P46" s="68"/>
      <c r="Q46" s="68"/>
      <c r="R46" s="68"/>
      <c r="S46" s="68"/>
      <c r="T46" s="79"/>
      <c r="U46" s="79"/>
      <c r="V46" s="79"/>
      <c r="W46" s="79"/>
      <c r="AC46" s="281"/>
      <c r="AD46" s="279" t="s">
        <v>40</v>
      </c>
      <c r="AE46" s="280"/>
      <c r="AF46" s="280"/>
      <c r="AG46" s="280"/>
      <c r="AH46" s="280"/>
      <c r="AI46" s="298" t="s">
        <v>41</v>
      </c>
      <c r="AJ46" s="299"/>
      <c r="AK46" s="299"/>
      <c r="AL46" s="299"/>
      <c r="AM46" s="30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1"/>
      <c r="AD47" s="301">
        <f>IFERROR(VLOOKUP(L10,リスト!B24:E30,4,FALSE)*AJ10,"")</f>
        <v>360</v>
      </c>
      <c r="AE47" s="302"/>
      <c r="AF47" s="302"/>
      <c r="AG47" s="305" t="s">
        <v>6</v>
      </c>
      <c r="AH47" s="305"/>
      <c r="AI47" s="307">
        <f>IF(AD47="","",MIN(AD47,ROUNDDOWN(H55/1000,0)))</f>
        <v>360</v>
      </c>
      <c r="AJ47" s="308"/>
      <c r="AK47" s="308"/>
      <c r="AL47" s="305" t="s">
        <v>6</v>
      </c>
      <c r="AM47" s="306"/>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1"/>
      <c r="AD48" s="303"/>
      <c r="AE48" s="304"/>
      <c r="AF48" s="304"/>
      <c r="AG48" s="305"/>
      <c r="AH48" s="305"/>
      <c r="AI48" s="309"/>
      <c r="AJ48" s="310"/>
      <c r="AK48" s="310"/>
      <c r="AL48" s="305"/>
      <c r="AM48" s="306"/>
      <c r="AT48" s="4"/>
    </row>
    <row r="49" spans="1:48" ht="28" customHeight="1">
      <c r="A49" s="212" t="s">
        <v>42</v>
      </c>
      <c r="B49" s="213"/>
      <c r="C49" s="213"/>
      <c r="D49" s="213"/>
      <c r="E49" s="213"/>
      <c r="F49" s="213"/>
      <c r="G49" s="214"/>
      <c r="H49" s="280" t="s">
        <v>271</v>
      </c>
      <c r="I49" s="213"/>
      <c r="J49" s="213"/>
      <c r="K49" s="213"/>
      <c r="L49" s="213"/>
      <c r="M49" s="212" t="s">
        <v>44</v>
      </c>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4"/>
    </row>
    <row r="50" spans="1:48" ht="15" hidden="1" customHeight="1">
      <c r="A50" s="90"/>
      <c r="B50" s="91"/>
      <c r="C50" s="91"/>
      <c r="D50" s="91"/>
      <c r="E50" s="92"/>
      <c r="F50" s="92"/>
      <c r="G50" s="93"/>
      <c r="H50" s="219"/>
      <c r="I50" s="219"/>
      <c r="J50" s="219"/>
      <c r="K50" s="219"/>
      <c r="L50" s="219"/>
      <c r="M50" s="312"/>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4"/>
    </row>
    <row r="51" spans="1:48" ht="15" hidden="1" customHeight="1">
      <c r="A51" s="72"/>
      <c r="B51" s="73"/>
      <c r="C51" s="73"/>
      <c r="D51" s="73"/>
      <c r="E51" s="74"/>
      <c r="F51" s="74"/>
      <c r="G51" s="75"/>
      <c r="H51" s="228"/>
      <c r="I51" s="228"/>
      <c r="J51" s="228"/>
      <c r="K51" s="228"/>
      <c r="L51" s="228"/>
      <c r="M51" s="229"/>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1"/>
    </row>
    <row r="52" spans="1:48" ht="15" customHeight="1">
      <c r="A52" s="72" t="s">
        <v>302</v>
      </c>
      <c r="B52" s="73"/>
      <c r="C52" s="73"/>
      <c r="D52" s="73"/>
      <c r="E52" s="74"/>
      <c r="F52" s="74"/>
      <c r="G52" s="75"/>
      <c r="H52" s="228">
        <v>200000</v>
      </c>
      <c r="I52" s="228"/>
      <c r="J52" s="228"/>
      <c r="K52" s="228"/>
      <c r="L52" s="228"/>
      <c r="M52" s="229" t="s">
        <v>301</v>
      </c>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1"/>
    </row>
    <row r="53" spans="1:48" ht="15" customHeight="1">
      <c r="A53" s="72" t="s">
        <v>47</v>
      </c>
      <c r="B53" s="73"/>
      <c r="C53" s="73"/>
      <c r="D53" s="73"/>
      <c r="E53" s="74"/>
      <c r="F53" s="74"/>
      <c r="G53" s="75"/>
      <c r="H53" s="228">
        <v>160000</v>
      </c>
      <c r="I53" s="228"/>
      <c r="J53" s="228"/>
      <c r="K53" s="228"/>
      <c r="L53" s="228"/>
      <c r="M53" s="229" t="s">
        <v>303</v>
      </c>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1"/>
    </row>
    <row r="54" spans="1:48" ht="15" customHeight="1">
      <c r="A54" s="72"/>
      <c r="B54" s="73"/>
      <c r="C54" s="73"/>
      <c r="D54" s="73"/>
      <c r="E54" s="74"/>
      <c r="F54" s="74"/>
      <c r="G54" s="75"/>
      <c r="H54" s="228"/>
      <c r="I54" s="228"/>
      <c r="J54" s="228"/>
      <c r="K54" s="228"/>
      <c r="L54" s="228"/>
      <c r="M54" s="229"/>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1"/>
    </row>
    <row r="55" spans="1:48" ht="15" customHeight="1">
      <c r="A55" s="76" t="s">
        <v>23</v>
      </c>
      <c r="B55" s="80"/>
      <c r="C55" s="80"/>
      <c r="D55" s="80"/>
      <c r="E55" s="77"/>
      <c r="F55" s="77"/>
      <c r="G55" s="78"/>
      <c r="H55" s="220">
        <f>SUM(H50:H54)</f>
        <v>360000</v>
      </c>
      <c r="I55" s="220"/>
      <c r="J55" s="220"/>
      <c r="K55" s="220"/>
      <c r="L55" s="221"/>
      <c r="M55" s="222"/>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5"/>
    </row>
    <row r="56" spans="1:48" s="137" customFormat="1" ht="4.5" customHeight="1">
      <c r="A56" s="157"/>
      <c r="B56" s="157"/>
      <c r="C56" s="157"/>
      <c r="D56" s="157"/>
      <c r="E56" s="160"/>
      <c r="F56" s="160"/>
      <c r="G56" s="160"/>
      <c r="H56" s="160"/>
      <c r="I56" s="160"/>
      <c r="J56" s="161"/>
      <c r="K56" s="161"/>
      <c r="L56" s="161"/>
      <c r="M56" s="161"/>
      <c r="N56" s="161"/>
      <c r="O56" s="160"/>
      <c r="P56" s="160"/>
      <c r="Q56" s="160"/>
      <c r="R56" s="160"/>
      <c r="S56" s="160"/>
      <c r="T56" s="160"/>
      <c r="U56" s="160"/>
      <c r="V56" s="160"/>
      <c r="W56" s="160"/>
      <c r="X56" s="160"/>
      <c r="Y56" s="162"/>
      <c r="Z56" s="162"/>
      <c r="AA56" s="162"/>
      <c r="AB56" s="162"/>
      <c r="AC56" s="162"/>
      <c r="AD56" s="162"/>
      <c r="AE56" s="160"/>
      <c r="AF56" s="160"/>
      <c r="AG56" s="160"/>
      <c r="AH56" s="160"/>
      <c r="AI56" s="160"/>
      <c r="AJ56" s="160"/>
      <c r="AK56" s="160"/>
      <c r="AL56" s="160"/>
      <c r="AM56" s="160"/>
    </row>
    <row r="57" spans="1:48" s="137" customFormat="1">
      <c r="A57" s="135" t="s">
        <v>257</v>
      </c>
    </row>
    <row r="59" spans="1:48">
      <c r="AI59" s="311"/>
      <c r="AJ59" s="311"/>
      <c r="AK59" s="311"/>
      <c r="AL59" s="311"/>
      <c r="AM59" s="311"/>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2">
    <dataValidation imeMode="halfAlpha" allowBlank="1" showInputMessage="1" showErrorMessage="1" sqref="S26:V28 J26:N28 S37:V37 J37:N37" xr:uid="{7B003693-8E49-43EE-898C-A96D00323B41}"/>
    <dataValidation type="list" allowBlank="1" showInputMessage="1" showErrorMessage="1" sqref="X15:Z17 X21:Z22" xr:uid="{67663018-7A64-4D3A-AC87-277430FAE7C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EA765928-07EA-41FE-AB37-91C15A10E83B}">
          <x14:formula1>
            <xm:f>リスト!$B$32:$B$78</xm:f>
          </x14:formula1>
          <xm:sqref>D9:G9</xm:sqref>
        </x14:dataValidation>
        <x14:dataValidation type="list" allowBlank="1" xr:uid="{11DA2800-1059-4EDE-8CF2-F08E17D0FAA9}">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opLeftCell="A4" zoomScale="50" zoomScaleNormal="50" zoomScaleSheetLayoutView="55" workbookViewId="0">
      <selection activeCell="AW49" sqref="AW49"/>
    </sheetView>
  </sheetViews>
  <sheetFormatPr defaultColWidth="9" defaultRowHeight="13"/>
  <cols>
    <col min="1" max="1" width="6" style="101" customWidth="1"/>
    <col min="2" max="2" width="6.08984375" style="101" customWidth="1"/>
    <col min="3" max="3" width="6.7265625" style="101" customWidth="1"/>
    <col min="4" max="4" width="5.6328125" style="101" customWidth="1"/>
    <col min="5" max="5" width="13.6328125" style="101" customWidth="1"/>
    <col min="6" max="7" width="9.36328125" style="101" customWidth="1"/>
    <col min="8" max="15" width="8.7265625" style="101" customWidth="1"/>
    <col min="16" max="22" width="8" style="101" customWidth="1"/>
    <col min="23" max="23" width="5.6328125" style="101" customWidth="1"/>
    <col min="24" max="24" width="6" style="101" customWidth="1"/>
    <col min="25" max="25" width="9.90625" style="101" customWidth="1"/>
    <col min="26" max="16384" width="9" style="101"/>
  </cols>
  <sheetData>
    <row r="1" spans="1:25" ht="37.5" customHeight="1">
      <c r="A1" s="363" t="s">
        <v>181</v>
      </c>
      <c r="B1" s="363"/>
      <c r="C1" s="363"/>
      <c r="D1" s="363"/>
      <c r="E1" s="363"/>
      <c r="F1" s="363"/>
      <c r="G1" s="363"/>
      <c r="H1" s="363"/>
      <c r="I1" s="363"/>
      <c r="J1" s="363"/>
      <c r="K1" s="363"/>
      <c r="L1" s="363"/>
      <c r="M1" s="363"/>
      <c r="N1" s="363"/>
      <c r="O1" s="363"/>
      <c r="P1" s="363"/>
      <c r="Q1" s="363"/>
      <c r="R1" s="363"/>
      <c r="S1" s="363"/>
      <c r="T1" s="363"/>
      <c r="U1" s="363"/>
      <c r="V1" s="363"/>
      <c r="W1" s="363"/>
      <c r="X1" s="363"/>
      <c r="Y1" s="363"/>
    </row>
    <row r="2" spans="1:25" s="102" customFormat="1" ht="77.25" customHeight="1"/>
    <row r="3" spans="1:25" s="102" customFormat="1" ht="39" customHeight="1">
      <c r="K3" s="102" t="s">
        <v>19</v>
      </c>
    </row>
    <row r="4" spans="1:25" s="102" customFormat="1" ht="50.25" customHeight="1">
      <c r="K4" s="103" t="s">
        <v>182</v>
      </c>
      <c r="L4" s="362">
        <v>999</v>
      </c>
      <c r="M4" s="362"/>
      <c r="N4" s="362"/>
      <c r="O4" s="104" t="s">
        <v>183</v>
      </c>
      <c r="P4" s="362">
        <v>9999</v>
      </c>
      <c r="Q4" s="362"/>
      <c r="R4" s="362"/>
      <c r="S4" s="364"/>
    </row>
    <row r="5" spans="1:25" s="102" customFormat="1" ht="51.75" customHeight="1">
      <c r="K5" s="365" t="s">
        <v>282</v>
      </c>
      <c r="L5" s="366"/>
      <c r="M5" s="366"/>
      <c r="N5" s="366"/>
      <c r="O5" s="366"/>
      <c r="P5" s="366"/>
      <c r="Q5" s="366"/>
      <c r="R5" s="366"/>
      <c r="S5" s="366"/>
      <c r="T5" s="366"/>
      <c r="U5" s="366"/>
      <c r="V5" s="366"/>
      <c r="W5" s="366"/>
      <c r="X5" s="366"/>
      <c r="Y5"/>
    </row>
    <row r="6" spans="1:25" s="102" customFormat="1" ht="69" customHeight="1">
      <c r="K6" s="105" t="s">
        <v>184</v>
      </c>
      <c r="L6" s="105"/>
      <c r="M6" s="362" t="s">
        <v>280</v>
      </c>
      <c r="N6" s="362"/>
      <c r="O6" s="362"/>
      <c r="P6" s="362"/>
      <c r="Q6" s="362"/>
      <c r="R6" s="362"/>
      <c r="S6" s="362"/>
      <c r="T6" s="362"/>
      <c r="U6" s="362"/>
      <c r="V6" s="362"/>
      <c r="W6" s="362"/>
      <c r="X6" s="362"/>
      <c r="Y6"/>
    </row>
    <row r="7" spans="1:25" s="102" customFormat="1" ht="69" customHeight="1">
      <c r="K7" s="361" t="s">
        <v>185</v>
      </c>
      <c r="L7" s="361"/>
      <c r="M7" s="362" t="s">
        <v>292</v>
      </c>
      <c r="N7" s="362"/>
      <c r="O7" s="362"/>
      <c r="P7" s="362"/>
      <c r="Q7" s="362" t="s">
        <v>186</v>
      </c>
      <c r="R7" s="362"/>
      <c r="S7" s="362" t="s">
        <v>293</v>
      </c>
      <c r="T7" s="362"/>
      <c r="U7" s="362"/>
      <c r="V7" s="362"/>
      <c r="W7" s="362"/>
      <c r="X7" s="362"/>
      <c r="Y7" s="106"/>
    </row>
    <row r="8" spans="1:25" s="102" customFormat="1" ht="15" customHeight="1"/>
    <row r="9" spans="1:25" s="107" customFormat="1" ht="61.5" customHeight="1">
      <c r="J9" s="367"/>
      <c r="K9" s="367"/>
      <c r="L9" s="367"/>
      <c r="M9" s="367"/>
      <c r="N9" s="367"/>
      <c r="O9" s="367"/>
      <c r="P9" s="367"/>
      <c r="Q9" s="367"/>
      <c r="R9" s="367"/>
      <c r="S9" s="367"/>
      <c r="T9" s="367"/>
      <c r="U9" s="367"/>
      <c r="V9" s="367"/>
      <c r="W9" s="367"/>
      <c r="X9" s="367"/>
      <c r="Y9" s="367"/>
    </row>
    <row r="10" spans="1:25" s="102" customFormat="1" ht="12" customHeight="1">
      <c r="A10" s="106"/>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row>
    <row r="11" spans="1:25" s="102" customFormat="1" ht="15.75" customHeight="1" thickBo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row>
    <row r="12" spans="1:25" s="102" customFormat="1" ht="52.5" customHeight="1" thickBot="1">
      <c r="A12" s="368" t="s">
        <v>304</v>
      </c>
      <c r="B12" s="369"/>
      <c r="C12" s="369"/>
      <c r="D12" s="369"/>
      <c r="E12" s="369"/>
      <c r="F12" s="369"/>
      <c r="G12" s="369"/>
      <c r="H12" s="369"/>
      <c r="I12" s="369"/>
      <c r="J12" s="369"/>
      <c r="K12" s="369"/>
      <c r="L12" s="369"/>
      <c r="M12" s="369"/>
      <c r="N12" s="369"/>
      <c r="O12" s="369"/>
      <c r="P12" s="369"/>
      <c r="Q12" s="369"/>
      <c r="R12" s="369"/>
      <c r="S12" s="369"/>
      <c r="T12" s="369"/>
      <c r="U12" s="369"/>
      <c r="V12" s="369"/>
      <c r="W12" s="369"/>
      <c r="X12" s="370"/>
      <c r="Y12" s="106"/>
    </row>
    <row r="13" spans="1:25" s="107" customFormat="1" ht="30.75" customHeight="1" thickBot="1">
      <c r="A13" s="109"/>
      <c r="X13" s="110"/>
      <c r="Y13" s="106"/>
    </row>
    <row r="14" spans="1:25" s="107" customFormat="1" ht="90.75" customHeight="1" thickBot="1">
      <c r="A14" s="109"/>
      <c r="B14" s="371" t="s">
        <v>187</v>
      </c>
      <c r="C14" s="372"/>
      <c r="D14" s="372"/>
      <c r="E14" s="372"/>
      <c r="F14" s="372"/>
      <c r="G14" s="372"/>
      <c r="H14" s="372"/>
      <c r="I14" s="372"/>
      <c r="J14" s="373" t="s">
        <v>280</v>
      </c>
      <c r="K14" s="374"/>
      <c r="L14" s="374"/>
      <c r="M14" s="374"/>
      <c r="N14" s="374"/>
      <c r="O14" s="374"/>
      <c r="P14" s="374"/>
      <c r="Q14" s="374"/>
      <c r="R14" s="374"/>
      <c r="S14" s="374"/>
      <c r="T14" s="374"/>
      <c r="U14" s="374"/>
      <c r="V14" s="374"/>
      <c r="W14" s="375"/>
      <c r="X14" s="110"/>
      <c r="Y14" s="109"/>
    </row>
    <row r="15" spans="1:25" s="107" customFormat="1" ht="26.25" customHeight="1">
      <c r="A15" s="109"/>
      <c r="P15" s="376"/>
      <c r="Q15" s="376"/>
      <c r="R15" s="376"/>
      <c r="S15" s="376"/>
      <c r="T15" s="376"/>
      <c r="X15" s="110"/>
      <c r="Y15" s="109"/>
    </row>
    <row r="16" spans="1:25" s="107" customFormat="1" ht="67.5" customHeight="1" thickBot="1">
      <c r="A16" s="109"/>
      <c r="B16" s="102" t="s">
        <v>188</v>
      </c>
      <c r="P16" s="377"/>
      <c r="Q16" s="377"/>
      <c r="R16" s="377"/>
      <c r="S16" s="377"/>
      <c r="T16" s="377"/>
      <c r="U16" s="111"/>
      <c r="V16" s="111"/>
      <c r="W16" s="111"/>
      <c r="X16" s="110"/>
      <c r="Y16" s="109"/>
    </row>
    <row r="17" spans="1:33" s="107" customFormat="1" ht="96" customHeight="1" thickBot="1">
      <c r="A17" s="109"/>
      <c r="B17" s="382" t="s">
        <v>189</v>
      </c>
      <c r="C17" s="391"/>
      <c r="D17" s="391"/>
      <c r="E17" s="392"/>
      <c r="F17" s="393" t="s">
        <v>284</v>
      </c>
      <c r="G17" s="394"/>
      <c r="H17" s="394"/>
      <c r="I17" s="394"/>
      <c r="J17" s="378" t="s">
        <v>299</v>
      </c>
      <c r="K17" s="395"/>
      <c r="L17" s="388" t="s">
        <v>190</v>
      </c>
      <c r="M17" s="389"/>
      <c r="N17" s="389"/>
      <c r="O17" s="396"/>
      <c r="P17" s="397" t="s">
        <v>294</v>
      </c>
      <c r="Q17" s="394"/>
      <c r="R17" s="394"/>
      <c r="S17" s="394"/>
      <c r="T17" s="394"/>
      <c r="U17" s="378" t="s">
        <v>300</v>
      </c>
      <c r="V17" s="379"/>
      <c r="W17" s="380"/>
      <c r="X17" s="110"/>
      <c r="Y17" s="109"/>
      <c r="AB17" s="381" t="s">
        <v>191</v>
      </c>
      <c r="AC17" s="381"/>
      <c r="AD17" s="381"/>
      <c r="AE17" s="381"/>
      <c r="AF17" s="381"/>
      <c r="AG17" s="381"/>
    </row>
    <row r="18" spans="1:33" s="107" customFormat="1" ht="96" customHeight="1" thickBot="1">
      <c r="A18" s="109"/>
      <c r="B18" s="382" t="s">
        <v>192</v>
      </c>
      <c r="C18" s="383"/>
      <c r="D18" s="383"/>
      <c r="E18" s="384"/>
      <c r="F18" s="385" t="s">
        <v>295</v>
      </c>
      <c r="G18" s="386"/>
      <c r="H18" s="386"/>
      <c r="I18" s="386"/>
      <c r="J18" s="386"/>
      <c r="K18" s="387"/>
      <c r="L18" s="388" t="s">
        <v>193</v>
      </c>
      <c r="M18" s="389"/>
      <c r="N18" s="389"/>
      <c r="O18" s="389"/>
      <c r="P18" s="390" t="s">
        <v>296</v>
      </c>
      <c r="Q18" s="386"/>
      <c r="R18" s="386"/>
      <c r="S18" s="386"/>
      <c r="T18" s="386"/>
      <c r="U18" s="386"/>
      <c r="V18" s="386"/>
      <c r="W18" s="387"/>
      <c r="X18" s="110"/>
      <c r="Y18" s="109"/>
    </row>
    <row r="19" spans="1:33" s="107" customFormat="1" ht="111" customHeight="1" thickBot="1">
      <c r="A19" s="109"/>
      <c r="B19" s="388" t="s">
        <v>194</v>
      </c>
      <c r="C19" s="398"/>
      <c r="D19" s="398"/>
      <c r="E19" s="398"/>
      <c r="F19" s="399" t="s">
        <v>297</v>
      </c>
      <c r="G19" s="400"/>
      <c r="H19" s="400"/>
      <c r="I19" s="400"/>
      <c r="J19" s="400"/>
      <c r="K19" s="401"/>
      <c r="L19" s="402" t="s">
        <v>195</v>
      </c>
      <c r="M19" s="403"/>
      <c r="N19" s="403"/>
      <c r="O19" s="403"/>
      <c r="P19" s="390" t="s">
        <v>298</v>
      </c>
      <c r="Q19" s="386"/>
      <c r="R19" s="386"/>
      <c r="S19" s="386"/>
      <c r="T19" s="386"/>
      <c r="U19" s="386"/>
      <c r="V19" s="386"/>
      <c r="W19" s="112"/>
      <c r="X19" s="110"/>
      <c r="Y19" s="109"/>
    </row>
    <row r="20" spans="1:33" s="107" customFormat="1" ht="27" customHeight="1">
      <c r="A20" s="109"/>
      <c r="B20" s="113"/>
      <c r="C20" s="113"/>
      <c r="D20" s="113"/>
      <c r="E20" s="113"/>
      <c r="J20" s="114"/>
      <c r="K20" s="114"/>
      <c r="L20" s="114"/>
      <c r="M20" s="114"/>
      <c r="N20" s="113"/>
      <c r="O20" s="113"/>
      <c r="P20" s="113"/>
      <c r="Q20" s="115"/>
      <c r="R20" s="115"/>
      <c r="X20" s="110"/>
      <c r="Y20" s="109"/>
    </row>
    <row r="21" spans="1:33" s="107" customFormat="1" ht="28" customHeight="1">
      <c r="A21" s="109"/>
      <c r="B21" s="116" t="s">
        <v>196</v>
      </c>
      <c r="C21" s="113"/>
      <c r="D21" s="113"/>
      <c r="E21" s="113"/>
      <c r="F21" s="113"/>
      <c r="G21" s="113"/>
      <c r="H21" s="113"/>
      <c r="I21" s="113"/>
      <c r="J21" s="113"/>
      <c r="K21" s="113"/>
      <c r="L21" s="113"/>
      <c r="M21" s="113"/>
      <c r="N21" s="113"/>
      <c r="O21" s="113"/>
      <c r="P21" s="117"/>
      <c r="Q21" s="117"/>
      <c r="R21" s="117"/>
      <c r="S21" s="117"/>
      <c r="T21" s="115"/>
      <c r="U21" s="115"/>
      <c r="X21" s="110"/>
      <c r="Y21" s="109"/>
    </row>
    <row r="22" spans="1:33" s="119" customFormat="1" ht="28" customHeight="1">
      <c r="A22" s="118"/>
      <c r="C22" s="120" t="s">
        <v>197</v>
      </c>
      <c r="D22" s="121"/>
      <c r="E22" s="121"/>
      <c r="F22" s="121"/>
      <c r="G22" s="121"/>
      <c r="H22" s="121"/>
      <c r="I22" s="121"/>
      <c r="J22" s="121"/>
      <c r="K22" s="121"/>
      <c r="L22" s="121"/>
      <c r="M22" s="121"/>
      <c r="N22" s="121"/>
      <c r="O22" s="121"/>
      <c r="P22" s="122"/>
      <c r="Q22" s="122"/>
      <c r="R22" s="122"/>
      <c r="S22" s="122"/>
      <c r="T22" s="120"/>
      <c r="U22" s="120"/>
      <c r="V22" s="120"/>
      <c r="X22" s="123"/>
      <c r="Y22" s="109"/>
    </row>
    <row r="23" spans="1:33" s="119" customFormat="1" ht="28" customHeight="1" thickBot="1">
      <c r="A23" s="118"/>
      <c r="C23" s="120" t="s">
        <v>198</v>
      </c>
      <c r="D23" s="121"/>
      <c r="E23" s="121"/>
      <c r="F23" s="121"/>
      <c r="G23" s="121"/>
      <c r="H23" s="121"/>
      <c r="I23" s="121"/>
      <c r="J23" s="121"/>
      <c r="K23" s="121"/>
      <c r="L23" s="121"/>
      <c r="M23" s="121"/>
      <c r="N23" s="121"/>
      <c r="O23" s="121"/>
      <c r="P23" s="122"/>
      <c r="Q23" s="122"/>
      <c r="R23" s="122"/>
      <c r="S23" s="122"/>
      <c r="T23" s="120"/>
      <c r="U23" s="120"/>
      <c r="V23" s="120"/>
      <c r="X23" s="123"/>
      <c r="Y23" s="109"/>
    </row>
    <row r="24" spans="1:33" s="119" customFormat="1" ht="74.25" customHeight="1" thickBot="1">
      <c r="A24" s="118"/>
      <c r="B24" s="404" t="s">
        <v>199</v>
      </c>
      <c r="C24" s="383"/>
      <c r="D24" s="383"/>
      <c r="E24" s="405"/>
      <c r="F24" s="398" t="s">
        <v>200</v>
      </c>
      <c r="G24" s="412"/>
      <c r="H24" s="413"/>
      <c r="I24" s="414"/>
      <c r="J24" s="414"/>
      <c r="K24" s="414"/>
      <c r="L24" s="414"/>
      <c r="M24" s="414"/>
      <c r="N24" s="414"/>
      <c r="O24" s="415" t="s">
        <v>201</v>
      </c>
      <c r="P24" s="416"/>
      <c r="Q24" s="417"/>
      <c r="R24" s="418"/>
      <c r="S24" s="419"/>
      <c r="X24" s="123"/>
      <c r="Y24" s="109"/>
    </row>
    <row r="25" spans="1:33" s="119" customFormat="1" ht="74.25" customHeight="1" thickBot="1">
      <c r="A25" s="118"/>
      <c r="B25" s="406"/>
      <c r="C25" s="407"/>
      <c r="D25" s="407"/>
      <c r="E25" s="408"/>
      <c r="F25" s="398" t="s">
        <v>202</v>
      </c>
      <c r="G25" s="398"/>
      <c r="H25" s="420"/>
      <c r="I25" s="414"/>
      <c r="J25" s="414"/>
      <c r="K25" s="414"/>
      <c r="L25" s="414"/>
      <c r="M25" s="414"/>
      <c r="N25" s="421"/>
      <c r="O25" s="415" t="s">
        <v>203</v>
      </c>
      <c r="P25" s="416"/>
      <c r="Q25" s="420"/>
      <c r="R25" s="414"/>
      <c r="S25" s="414"/>
      <c r="T25" s="421"/>
      <c r="U25" s="121"/>
      <c r="V25" s="121"/>
      <c r="W25" s="121"/>
      <c r="X25" s="123"/>
      <c r="Y25" s="109"/>
    </row>
    <row r="26" spans="1:33" s="107" customFormat="1" ht="73.5" customHeight="1" thickBot="1">
      <c r="A26" s="109"/>
      <c r="B26" s="406"/>
      <c r="C26" s="407"/>
      <c r="D26" s="407"/>
      <c r="E26" s="408"/>
      <c r="F26" s="422" t="s">
        <v>204</v>
      </c>
      <c r="G26" s="423"/>
      <c r="H26" s="124">
        <v>1</v>
      </c>
      <c r="I26" s="125"/>
      <c r="J26" s="125"/>
      <c r="K26" s="125"/>
      <c r="L26" s="126">
        <v>0</v>
      </c>
      <c r="M26" s="424"/>
      <c r="N26" s="425"/>
      <c r="O26" s="425"/>
      <c r="X26" s="110"/>
      <c r="Y26" s="109"/>
    </row>
    <row r="27" spans="1:33" s="107" customFormat="1" ht="73.5" customHeight="1" thickBot="1">
      <c r="A27" s="109"/>
      <c r="B27" s="409"/>
      <c r="C27" s="410"/>
      <c r="D27" s="410"/>
      <c r="E27" s="411"/>
      <c r="F27" s="410" t="s">
        <v>205</v>
      </c>
      <c r="G27" s="426"/>
      <c r="H27" s="127"/>
      <c r="I27" s="128"/>
      <c r="J27" s="128"/>
      <c r="K27" s="128"/>
      <c r="L27" s="128"/>
      <c r="M27" s="128"/>
      <c r="N27" s="128"/>
      <c r="O27" s="129">
        <v>1</v>
      </c>
      <c r="P27" s="427" t="s">
        <v>206</v>
      </c>
      <c r="Q27" s="428"/>
      <c r="R27" s="428"/>
      <c r="S27" s="428"/>
      <c r="T27" s="428"/>
      <c r="U27" s="428"/>
      <c r="V27" s="428"/>
      <c r="W27" s="428"/>
      <c r="X27" s="429"/>
      <c r="Y27" s="109"/>
    </row>
    <row r="28" spans="1:33" s="107" customFormat="1" ht="30" customHeight="1" thickBot="1">
      <c r="A28" s="130"/>
      <c r="B28" s="131"/>
      <c r="C28" s="131"/>
      <c r="D28" s="131"/>
      <c r="E28" s="131"/>
      <c r="F28" s="131"/>
      <c r="G28" s="131"/>
      <c r="H28" s="132"/>
      <c r="I28" s="131"/>
      <c r="J28" s="131"/>
      <c r="K28" s="131"/>
      <c r="L28" s="131"/>
      <c r="M28" s="131"/>
      <c r="N28" s="131"/>
      <c r="O28" s="131"/>
      <c r="P28" s="131"/>
      <c r="Q28" s="131"/>
      <c r="R28" s="131"/>
      <c r="S28" s="131"/>
      <c r="T28" s="131"/>
      <c r="U28" s="131"/>
      <c r="V28" s="131"/>
      <c r="W28" s="131"/>
      <c r="X28" s="133"/>
      <c r="Y28" s="109"/>
    </row>
    <row r="29" spans="1:33" s="107" customFormat="1" ht="18" customHeight="1"/>
    <row r="30" spans="1:33" s="107" customFormat="1" ht="61.5" customHeight="1">
      <c r="J30" s="367" t="s">
        <v>207</v>
      </c>
      <c r="K30" s="367"/>
      <c r="L30" s="367"/>
      <c r="M30" s="367"/>
      <c r="N30" s="367"/>
      <c r="O30" s="367"/>
      <c r="P30" s="367"/>
      <c r="Q30" s="367"/>
      <c r="R30" s="367"/>
      <c r="S30" s="367"/>
      <c r="T30" s="367"/>
      <c r="U30" s="367"/>
      <c r="V30" s="367"/>
      <c r="W30" s="367"/>
      <c r="X30" s="367"/>
      <c r="Y30" s="367"/>
    </row>
    <row r="31" spans="1:33" s="102" customFormat="1" ht="69" customHeight="1">
      <c r="D31" s="432"/>
      <c r="E31" s="432"/>
      <c r="F31" s="432"/>
      <c r="G31" s="432"/>
      <c r="H31" s="432"/>
      <c r="I31" s="432"/>
      <c r="J31" s="106"/>
      <c r="K31" s="433" t="s">
        <v>208</v>
      </c>
      <c r="L31" s="433"/>
      <c r="M31" s="434"/>
      <c r="N31" s="434"/>
      <c r="O31" s="434"/>
      <c r="P31" s="434"/>
      <c r="Q31" s="434" t="s">
        <v>186</v>
      </c>
      <c r="R31" s="434"/>
      <c r="S31" s="434"/>
      <c r="T31" s="434"/>
      <c r="U31" s="434"/>
      <c r="V31" s="434"/>
      <c r="W31" s="434"/>
      <c r="X31" s="434"/>
      <c r="Y31" s="106"/>
    </row>
    <row r="32" spans="1:33" s="102" customFormat="1" ht="69" customHeight="1">
      <c r="D32" s="432"/>
      <c r="E32" s="432"/>
      <c r="F32" s="432"/>
      <c r="G32" s="432"/>
      <c r="H32" s="432"/>
      <c r="I32" s="432"/>
      <c r="J32" s="106"/>
      <c r="K32" s="435" t="s">
        <v>13</v>
      </c>
      <c r="L32" s="435"/>
      <c r="M32" s="436"/>
      <c r="N32" s="436"/>
      <c r="O32" s="436"/>
      <c r="P32" s="436"/>
      <c r="Q32" s="436"/>
      <c r="R32" s="436"/>
      <c r="S32" s="436"/>
      <c r="T32" s="436"/>
      <c r="U32" s="436"/>
      <c r="V32" s="436"/>
      <c r="W32" s="436"/>
      <c r="X32" s="436"/>
      <c r="Y32" s="106"/>
    </row>
    <row r="33" spans="1:25" s="102" customFormat="1" ht="69" customHeight="1">
      <c r="K33" s="430" t="s">
        <v>209</v>
      </c>
      <c r="L33" s="430"/>
      <c r="M33" s="431"/>
      <c r="N33" s="431"/>
      <c r="O33" s="431"/>
      <c r="P33" s="431"/>
      <c r="Q33" s="431"/>
      <c r="R33" s="431"/>
      <c r="S33" s="431"/>
      <c r="T33" s="431"/>
      <c r="U33" s="431"/>
      <c r="V33" s="431"/>
      <c r="W33" s="431"/>
      <c r="X33" s="431"/>
      <c r="Y33" s="106"/>
    </row>
    <row r="34" spans="1:25" s="107" customFormat="1" ht="96.75" customHeight="1"/>
    <row r="35" spans="1:25" ht="32.25" hidden="1" customHeight="1">
      <c r="A35" s="134" t="s">
        <v>210</v>
      </c>
    </row>
    <row r="36" spans="1:25" s="107" customFormat="1" ht="40" customHeight="1"/>
    <row r="37" spans="1:25" s="107" customFormat="1" ht="30" customHeight="1"/>
    <row r="38" spans="1:25" s="107" customFormat="1" ht="30" customHeight="1"/>
    <row r="39" spans="1:25" s="107" customFormat="1" ht="21"/>
    <row r="40" spans="1:25" s="107" customFormat="1" ht="21"/>
    <row r="41" spans="1:25" s="107" customFormat="1" ht="21"/>
    <row r="42" spans="1:25" s="107" customFormat="1" ht="21"/>
    <row r="43" spans="1:25" ht="21">
      <c r="Y43" s="107"/>
    </row>
    <row r="44" spans="1:25" ht="21">
      <c r="Y44" s="107"/>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351E9CA0-EF86-4AAD-AAB2-7AFD71547F63}">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43141780-2D57-4DB1-A0FC-C81BBCD590CB}">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211</v>
      </c>
    </row>
    <row r="2" spans="1:4">
      <c r="A2">
        <v>1</v>
      </c>
      <c r="B2" t="s">
        <v>212</v>
      </c>
      <c r="C2">
        <v>200</v>
      </c>
      <c r="D2" t="s">
        <v>138</v>
      </c>
    </row>
    <row r="3" spans="1:4">
      <c r="A3">
        <v>2</v>
      </c>
      <c r="B3" t="s">
        <v>213</v>
      </c>
      <c r="C3">
        <v>300</v>
      </c>
      <c r="D3" t="s">
        <v>138</v>
      </c>
    </row>
    <row r="4" spans="1:4">
      <c r="A4">
        <v>3</v>
      </c>
      <c r="B4" t="s">
        <v>214</v>
      </c>
      <c r="C4">
        <v>400</v>
      </c>
      <c r="D4" t="s">
        <v>138</v>
      </c>
    </row>
    <row r="5" spans="1:4">
      <c r="A5">
        <v>4</v>
      </c>
      <c r="B5" t="s">
        <v>215</v>
      </c>
      <c r="C5">
        <v>500</v>
      </c>
      <c r="D5" t="s">
        <v>138</v>
      </c>
    </row>
    <row r="6" spans="1:4">
      <c r="A6">
        <v>5</v>
      </c>
      <c r="B6" t="s">
        <v>142</v>
      </c>
      <c r="C6">
        <v>200</v>
      </c>
      <c r="D6" t="s">
        <v>138</v>
      </c>
    </row>
    <row r="7" spans="1:4">
      <c r="A7">
        <v>6</v>
      </c>
      <c r="B7" t="s">
        <v>143</v>
      </c>
      <c r="C7">
        <v>200</v>
      </c>
      <c r="D7" t="s">
        <v>138</v>
      </c>
    </row>
    <row r="8" spans="1:4">
      <c r="A8">
        <v>7</v>
      </c>
      <c r="B8" t="s">
        <v>144</v>
      </c>
      <c r="C8">
        <v>200</v>
      </c>
      <c r="D8" t="s">
        <v>138</v>
      </c>
    </row>
    <row r="9" spans="1:4">
      <c r="A9">
        <v>8</v>
      </c>
      <c r="B9" t="s">
        <v>216</v>
      </c>
      <c r="C9">
        <v>200</v>
      </c>
      <c r="D9" t="s">
        <v>138</v>
      </c>
    </row>
    <row r="10" spans="1:4">
      <c r="A10">
        <v>9</v>
      </c>
      <c r="B10" t="s">
        <v>217</v>
      </c>
      <c r="C10">
        <v>300</v>
      </c>
      <c r="D10" t="s">
        <v>141</v>
      </c>
    </row>
    <row r="11" spans="1:4">
      <c r="A11">
        <v>10</v>
      </c>
      <c r="B11" t="s">
        <v>218</v>
      </c>
      <c r="C11">
        <v>400</v>
      </c>
      <c r="D11" t="s">
        <v>141</v>
      </c>
    </row>
    <row r="12" spans="1:4">
      <c r="A12">
        <v>11</v>
      </c>
      <c r="B12" t="s">
        <v>219</v>
      </c>
      <c r="C12">
        <v>200</v>
      </c>
      <c r="D12" t="s">
        <v>138</v>
      </c>
    </row>
    <row r="13" spans="1:4">
      <c r="A13">
        <v>12</v>
      </c>
      <c r="B13" t="s">
        <v>259</v>
      </c>
      <c r="C13">
        <v>200</v>
      </c>
      <c r="D13" t="s">
        <v>138</v>
      </c>
    </row>
    <row r="14" spans="1:4">
      <c r="A14">
        <v>13</v>
      </c>
      <c r="B14" t="s">
        <v>148</v>
      </c>
      <c r="C14">
        <v>200</v>
      </c>
      <c r="D14" t="s">
        <v>138</v>
      </c>
    </row>
    <row r="15" spans="1:4">
      <c r="A15">
        <v>14</v>
      </c>
      <c r="B15" t="s">
        <v>145</v>
      </c>
      <c r="C15">
        <v>200</v>
      </c>
      <c r="D15" t="s">
        <v>138</v>
      </c>
    </row>
    <row r="16" spans="1:4">
      <c r="A16">
        <v>15</v>
      </c>
      <c r="B16" t="s">
        <v>146</v>
      </c>
      <c r="C16">
        <v>200</v>
      </c>
      <c r="D16" t="s">
        <v>138</v>
      </c>
    </row>
    <row r="17" spans="1:6">
      <c r="A17">
        <v>16</v>
      </c>
      <c r="B17" t="s">
        <v>220</v>
      </c>
      <c r="C17">
        <v>200</v>
      </c>
      <c r="D17" t="s">
        <v>138</v>
      </c>
    </row>
    <row r="18" spans="1:6">
      <c r="A18">
        <v>17</v>
      </c>
      <c r="B18" t="s">
        <v>139</v>
      </c>
      <c r="C18">
        <v>200</v>
      </c>
      <c r="D18" t="s">
        <v>138</v>
      </c>
    </row>
    <row r="19" spans="1:6">
      <c r="A19">
        <v>18</v>
      </c>
      <c r="B19" t="s">
        <v>149</v>
      </c>
      <c r="C19">
        <v>200</v>
      </c>
      <c r="D19" t="s">
        <v>138</v>
      </c>
    </row>
    <row r="20" spans="1:6">
      <c r="A20">
        <v>19</v>
      </c>
      <c r="B20" t="s">
        <v>221</v>
      </c>
      <c r="C20">
        <v>200</v>
      </c>
      <c r="D20" t="s">
        <v>138</v>
      </c>
    </row>
    <row r="21" spans="1:6">
      <c r="A21">
        <v>20</v>
      </c>
      <c r="B21" t="s">
        <v>260</v>
      </c>
      <c r="C21">
        <v>200</v>
      </c>
      <c r="D21" t="s">
        <v>138</v>
      </c>
    </row>
    <row r="22" spans="1:6">
      <c r="A22">
        <v>21</v>
      </c>
      <c r="B22" t="s">
        <v>150</v>
      </c>
      <c r="C22">
        <v>200</v>
      </c>
      <c r="D22" t="s">
        <v>138</v>
      </c>
    </row>
    <row r="23" spans="1:6">
      <c r="A23">
        <v>22</v>
      </c>
      <c r="B23" t="s">
        <v>147</v>
      </c>
      <c r="C23">
        <v>200</v>
      </c>
      <c r="D23" t="s">
        <v>138</v>
      </c>
    </row>
    <row r="24" spans="1:6">
      <c r="A24">
        <v>23</v>
      </c>
      <c r="B24" t="s">
        <v>151</v>
      </c>
      <c r="C24">
        <v>6</v>
      </c>
      <c r="D24" t="s">
        <v>141</v>
      </c>
      <c r="E24">
        <v>18</v>
      </c>
      <c r="F24" t="s">
        <v>233</v>
      </c>
    </row>
    <row r="25" spans="1:6">
      <c r="A25">
        <v>24</v>
      </c>
      <c r="B25" t="s">
        <v>153</v>
      </c>
      <c r="C25">
        <v>6</v>
      </c>
      <c r="D25" t="s">
        <v>141</v>
      </c>
      <c r="E25">
        <v>18</v>
      </c>
      <c r="F25" t="s">
        <v>233</v>
      </c>
    </row>
    <row r="26" spans="1:6">
      <c r="A26">
        <v>25</v>
      </c>
      <c r="B26" t="s">
        <v>154</v>
      </c>
      <c r="C26">
        <v>6</v>
      </c>
      <c r="D26" t="s">
        <v>141</v>
      </c>
      <c r="E26">
        <v>18</v>
      </c>
      <c r="F26" t="s">
        <v>233</v>
      </c>
    </row>
    <row r="27" spans="1:6">
      <c r="A27">
        <v>26</v>
      </c>
      <c r="B27" t="s">
        <v>152</v>
      </c>
      <c r="C27">
        <v>6</v>
      </c>
      <c r="D27" t="s">
        <v>141</v>
      </c>
      <c r="E27">
        <v>18</v>
      </c>
      <c r="F27" t="s">
        <v>233</v>
      </c>
    </row>
    <row r="28" spans="1:6">
      <c r="A28">
        <v>27</v>
      </c>
      <c r="B28" t="s">
        <v>140</v>
      </c>
      <c r="C28">
        <v>6</v>
      </c>
      <c r="D28" t="s">
        <v>141</v>
      </c>
      <c r="E28">
        <v>18</v>
      </c>
      <c r="F28" t="s">
        <v>233</v>
      </c>
    </row>
    <row r="29" spans="1:6">
      <c r="A29">
        <v>28</v>
      </c>
      <c r="B29" t="s">
        <v>222</v>
      </c>
      <c r="C29">
        <v>6</v>
      </c>
      <c r="D29" t="s">
        <v>141</v>
      </c>
      <c r="E29">
        <v>18</v>
      </c>
      <c r="F29" t="s">
        <v>233</v>
      </c>
    </row>
    <row r="30" spans="1:6">
      <c r="A30">
        <v>29</v>
      </c>
      <c r="B30" t="s">
        <v>223</v>
      </c>
      <c r="C30">
        <v>6</v>
      </c>
      <c r="D30" t="s">
        <v>141</v>
      </c>
      <c r="E30">
        <v>18</v>
      </c>
      <c r="F30" t="s">
        <v>233</v>
      </c>
    </row>
    <row r="32" spans="1:6">
      <c r="B32" t="s">
        <v>234</v>
      </c>
    </row>
    <row r="33" spans="2:2">
      <c r="B33" t="s">
        <v>235</v>
      </c>
    </row>
    <row r="34" spans="2:2">
      <c r="B34" t="s">
        <v>236</v>
      </c>
    </row>
    <row r="35" spans="2:2">
      <c r="B35" t="s">
        <v>237</v>
      </c>
    </row>
    <row r="36" spans="2:2">
      <c r="B36" t="s">
        <v>238</v>
      </c>
    </row>
    <row r="37" spans="2:2">
      <c r="B37" t="s">
        <v>239</v>
      </c>
    </row>
    <row r="38" spans="2:2">
      <c r="B38" t="s">
        <v>240</v>
      </c>
    </row>
    <row r="39" spans="2:2">
      <c r="B39" t="s">
        <v>241</v>
      </c>
    </row>
    <row r="40" spans="2:2">
      <c r="B40" t="s">
        <v>242</v>
      </c>
    </row>
    <row r="41" spans="2:2">
      <c r="B41" t="s">
        <v>243</v>
      </c>
    </row>
    <row r="42" spans="2:2">
      <c r="B42" t="s">
        <v>244</v>
      </c>
    </row>
    <row r="43" spans="2:2">
      <c r="B43" t="s">
        <v>245</v>
      </c>
    </row>
    <row r="44" spans="2:2">
      <c r="B44" t="s">
        <v>33</v>
      </c>
    </row>
    <row r="45" spans="2:2">
      <c r="B45" t="s">
        <v>246</v>
      </c>
    </row>
    <row r="46" spans="2:2">
      <c r="B46" t="s">
        <v>247</v>
      </c>
    </row>
    <row r="47" spans="2:2">
      <c r="B47" t="s">
        <v>248</v>
      </c>
    </row>
    <row r="48" spans="2:2">
      <c r="B48" t="s">
        <v>249</v>
      </c>
    </row>
    <row r="49" spans="2:2">
      <c r="B49" t="s">
        <v>250</v>
      </c>
    </row>
    <row r="50" spans="2:2">
      <c r="B50" t="s">
        <v>251</v>
      </c>
    </row>
    <row r="51" spans="2:2">
      <c r="B51" t="s">
        <v>252</v>
      </c>
    </row>
    <row r="52" spans="2:2">
      <c r="B52" t="s">
        <v>155</v>
      </c>
    </row>
    <row r="53" spans="2:2">
      <c r="B53" t="s">
        <v>156</v>
      </c>
    </row>
    <row r="54" spans="2:2">
      <c r="B54" t="s">
        <v>157</v>
      </c>
    </row>
    <row r="55" spans="2:2">
      <c r="B55" t="s">
        <v>158</v>
      </c>
    </row>
    <row r="56" spans="2:2">
      <c r="B56" t="s">
        <v>159</v>
      </c>
    </row>
    <row r="57" spans="2:2">
      <c r="B57" t="s">
        <v>160</v>
      </c>
    </row>
    <row r="58" spans="2:2">
      <c r="B58" t="s">
        <v>161</v>
      </c>
    </row>
    <row r="59" spans="2:2">
      <c r="B59" t="s">
        <v>162</v>
      </c>
    </row>
    <row r="60" spans="2:2">
      <c r="B60" t="s">
        <v>163</v>
      </c>
    </row>
    <row r="61" spans="2:2">
      <c r="B61" t="s">
        <v>164</v>
      </c>
    </row>
    <row r="62" spans="2:2">
      <c r="B62" t="s">
        <v>165</v>
      </c>
    </row>
    <row r="63" spans="2:2">
      <c r="B63" t="s">
        <v>166</v>
      </c>
    </row>
    <row r="64" spans="2:2">
      <c r="B64" t="s">
        <v>167</v>
      </c>
    </row>
    <row r="65" spans="2:2">
      <c r="B65" t="s">
        <v>168</v>
      </c>
    </row>
    <row r="66" spans="2:2">
      <c r="B66" t="s">
        <v>169</v>
      </c>
    </row>
    <row r="67" spans="2:2">
      <c r="B67" t="s">
        <v>170</v>
      </c>
    </row>
    <row r="68" spans="2:2">
      <c r="B68" t="s">
        <v>171</v>
      </c>
    </row>
    <row r="69" spans="2:2">
      <c r="B69" t="s">
        <v>172</v>
      </c>
    </row>
    <row r="70" spans="2:2">
      <c r="B70" t="s">
        <v>173</v>
      </c>
    </row>
    <row r="71" spans="2:2">
      <c r="B71" t="s">
        <v>174</v>
      </c>
    </row>
    <row r="72" spans="2:2">
      <c r="B72" t="s">
        <v>175</v>
      </c>
    </row>
    <row r="73" spans="2:2">
      <c r="B73" t="s">
        <v>176</v>
      </c>
    </row>
    <row r="74" spans="2:2">
      <c r="B74" t="s">
        <v>177</v>
      </c>
    </row>
    <row r="75" spans="2:2">
      <c r="B75" t="s">
        <v>178</v>
      </c>
    </row>
    <row r="76" spans="2:2">
      <c r="B76" t="s">
        <v>179</v>
      </c>
    </row>
    <row r="77" spans="2:2">
      <c r="B77" t="s">
        <v>180</v>
      </c>
    </row>
    <row r="78" spans="2:2">
      <c r="B78" t="s">
        <v>253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7c629b65-7d30-4138-96d4-6ad76f7e9986"/>
    <ds:schemaRef ds:uri="http://www.w3.org/XML/1998/namespace"/>
    <ds:schemaRef ds:uri="http://purl.org/dc/elements/1.1/"/>
    <ds:schemaRef ds:uri="263dbbe5-076b-4606-a03b-9598f5f2f35a"/>
    <ds:schemaRef ds:uri="http://purl.org/dc/terms/"/>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vt:lpstr>
      <vt:lpstr>申請額一覧</vt:lpstr>
      <vt:lpstr>個票1</vt:lpstr>
      <vt:lpstr>単価表</vt:lpstr>
      <vt:lpstr>個票2</vt:lpstr>
      <vt:lpstr>個票3</vt:lpstr>
      <vt:lpstr>銀行口座情報</vt:lpstr>
      <vt:lpstr>リスト</vt:lpstr>
      <vt:lpstr>銀行口座情報!Print_Area</vt:lpstr>
      <vt:lpstr>個票1!Print_Area</vt:lpstr>
      <vt:lpstr>個票2!Print_Area</vt:lpstr>
      <vt:lpstr>個票3!Print_Area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2026-03-06T00:01:12Z</cp:lastPrinted>
  <dcterms:created xsi:type="dcterms:W3CDTF">2018-06-19T01:27:02Z</dcterms:created>
  <dcterms:modified xsi:type="dcterms:W3CDTF">2026-03-06T00:03:39Z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