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4申請受付案内\介護事業所等サービス継続支援事業費補助金\HP掲載用\"/>
    </mc:Choice>
  </mc:AlternateContent>
  <xr:revisionPtr revIDLastSave="0" documentId="13_ncr:1_{DEEB0442-2404-48F0-9E74-5765C9D6BCE9}"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交付申請書" sheetId="20" r:id="rId2"/>
    <sheet name="申請額一覧" sheetId="29" r:id="rId3"/>
    <sheet name="個票1" sheetId="19" r:id="rId4"/>
    <sheet name="個票2" sheetId="33" r:id="rId5"/>
    <sheet name="個票3" sheetId="34" r:id="rId6"/>
    <sheet name="個票4" sheetId="35" r:id="rId7"/>
    <sheet name="個票5" sheetId="36" r:id="rId8"/>
    <sheet name="銀行口座情報" sheetId="32" r:id="rId9"/>
    <sheet name="単価表" sheetId="28" state="hidden" r:id="rId10"/>
    <sheet name="リスト" sheetId="31" state="hidden" r:id="rId11"/>
  </sheets>
  <definedNames>
    <definedName name="_xlnm.Print_Area" localSheetId="8">銀行口座情報!$A$1:$Y$34</definedName>
    <definedName name="_xlnm.Print_Area" localSheetId="3">個票1!$A$1:$AM$57</definedName>
    <definedName name="_xlnm.Print_Area" localSheetId="4">個票2!$A$1:$AM$57</definedName>
    <definedName name="_xlnm.Print_Area" localSheetId="5">個票3!$A$1:$AM$57</definedName>
    <definedName name="_xlnm.Print_Area" localSheetId="6">個票4!$A$1:$AM$57</definedName>
    <definedName name="_xlnm.Print_Area" localSheetId="7">個票5!$A$1:$AM$57</definedName>
    <definedName name="_xlnm.Print_Area" localSheetId="1">交付申請書!$A$1:$AM$38</definedName>
    <definedName name="_xlnm.Print_Area" localSheetId="2">申請額一覧!$A$1:$K$22</definedName>
    <definedName name="_xlnm.Print_Area" localSheetId="9">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9" l="1"/>
  <c r="H44" i="36" l="1"/>
  <c r="H35" i="36"/>
  <c r="AD27" i="36"/>
  <c r="H44" i="35"/>
  <c r="H35" i="35"/>
  <c r="AD27" i="35"/>
  <c r="H44" i="34"/>
  <c r="H35" i="34"/>
  <c r="AD27" i="34"/>
  <c r="H44" i="33"/>
  <c r="H35" i="33"/>
  <c r="AD27" i="33"/>
  <c r="A11" i="30"/>
  <c r="A12" i="30" s="1"/>
  <c r="AI27" i="36" l="1"/>
  <c r="AI27" i="35"/>
  <c r="AI27" i="34"/>
  <c r="AI27" i="33"/>
  <c r="AD27" i="19"/>
  <c r="H44" i="19" l="1"/>
  <c r="A19" i="29"/>
  <c r="A18" i="29"/>
  <c r="A17" i="29"/>
  <c r="A16" i="29"/>
  <c r="A15" i="29"/>
  <c r="A14" i="29"/>
  <c r="A13" i="29"/>
  <c r="A12" i="29"/>
  <c r="A11" i="29"/>
  <c r="A10" i="29"/>
  <c r="A9" i="29"/>
  <c r="A8" i="29"/>
  <c r="A7" i="29"/>
  <c r="A6" i="29"/>
  <c r="A5" i="29"/>
  <c r="I18" i="29"/>
  <c r="D16" i="29"/>
  <c r="I7" i="29"/>
  <c r="F16" i="29"/>
  <c r="F17" i="29"/>
  <c r="F10" i="29"/>
  <c r="I19" i="29"/>
  <c r="H6" i="29"/>
  <c r="D7" i="29"/>
  <c r="I14" i="29"/>
  <c r="F19" i="29"/>
  <c r="H13" i="29"/>
  <c r="I11" i="29"/>
  <c r="D12" i="29"/>
  <c r="F13" i="29"/>
  <c r="I6" i="29"/>
  <c r="D15" i="29"/>
  <c r="H19" i="29"/>
  <c r="I16" i="29"/>
  <c r="D14" i="29"/>
  <c r="H12" i="29"/>
  <c r="I10" i="29"/>
  <c r="I9" i="29"/>
  <c r="D11" i="29"/>
  <c r="F15" i="29"/>
  <c r="H16" i="29"/>
  <c r="I8" i="29"/>
  <c r="H11" i="29"/>
  <c r="H10" i="29"/>
  <c r="I17" i="29"/>
  <c r="I5" i="29"/>
  <c r="F18" i="29"/>
  <c r="F12" i="29"/>
  <c r="F6" i="29"/>
  <c r="H14" i="29"/>
  <c r="D9" i="29"/>
  <c r="I13" i="29"/>
  <c r="I15" i="29"/>
  <c r="I12" i="29"/>
  <c r="D6" i="29"/>
  <c r="F8" i="29"/>
  <c r="D18" i="29"/>
  <c r="F7" i="29"/>
  <c r="F11" i="29"/>
  <c r="D8" i="29"/>
  <c r="D10" i="29"/>
  <c r="H9" i="29"/>
  <c r="F9" i="29"/>
  <c r="D19" i="29"/>
  <c r="H17" i="29"/>
  <c r="H18" i="29"/>
  <c r="H15" i="29"/>
  <c r="H7" i="29"/>
  <c r="F5" i="29"/>
  <c r="D13" i="29"/>
  <c r="F14" i="29"/>
  <c r="D17" i="29"/>
  <c r="H8" i="29"/>
  <c r="J6" i="29" l="1"/>
  <c r="J19" i="29"/>
  <c r="J11" i="29"/>
  <c r="J12" i="29"/>
  <c r="J13" i="29"/>
  <c r="J9" i="29"/>
  <c r="J7" i="29"/>
  <c r="J8" i="29"/>
  <c r="J16" i="29"/>
  <c r="J18" i="29"/>
  <c r="J14" i="29"/>
  <c r="J17" i="29"/>
  <c r="J10" i="29"/>
  <c r="J15" i="29"/>
  <c r="A7" i="30"/>
  <c r="A8" i="30" s="1"/>
  <c r="A9" i="30" s="1"/>
  <c r="A10" i="30" s="1"/>
  <c r="A13" i="30" s="1"/>
  <c r="A14" i="30" s="1"/>
  <c r="AI27" i="19" l="1"/>
  <c r="B13" i="29"/>
  <c r="E16" i="29"/>
  <c r="E9" i="29"/>
  <c r="B7" i="29"/>
  <c r="B15" i="29"/>
  <c r="C18" i="29"/>
  <c r="C9" i="29"/>
  <c r="E19" i="29"/>
  <c r="E18" i="29"/>
  <c r="B14" i="29"/>
  <c r="B19" i="29"/>
  <c r="B16" i="29"/>
  <c r="E11" i="29"/>
  <c r="C13" i="29"/>
  <c r="B10" i="29"/>
  <c r="C15" i="29"/>
  <c r="E14" i="29"/>
  <c r="C10" i="29"/>
  <c r="E7" i="29"/>
  <c r="C19" i="29"/>
  <c r="C11" i="29"/>
  <c r="E17" i="29"/>
  <c r="E8" i="29"/>
  <c r="C17" i="29"/>
  <c r="C16" i="29"/>
  <c r="B11" i="29"/>
  <c r="B9" i="29"/>
  <c r="D5" i="29"/>
  <c r="E6" i="29"/>
  <c r="E10" i="29"/>
  <c r="E15" i="29"/>
  <c r="C8" i="29"/>
  <c r="E12" i="29"/>
  <c r="C6" i="29"/>
  <c r="B8" i="29"/>
  <c r="C5" i="29"/>
  <c r="B12" i="29"/>
  <c r="B17" i="29"/>
  <c r="C14" i="29"/>
  <c r="B18" i="29"/>
  <c r="C12" i="29"/>
  <c r="C7" i="29"/>
  <c r="E5" i="29"/>
  <c r="E13" i="29"/>
  <c r="B6" i="29"/>
  <c r="H5" i="29"/>
  <c r="B5" i="29"/>
  <c r="K18" i="20" l="1"/>
  <c r="J5" i="29"/>
  <c r="G5" i="29" s="1"/>
  <c r="G12" i="29"/>
  <c r="G14" i="29"/>
  <c r="G7" i="29"/>
  <c r="G8" i="29"/>
  <c r="G18" i="29"/>
  <c r="G19" i="29"/>
  <c r="G15" i="29"/>
  <c r="G11" i="29"/>
  <c r="G6" i="29"/>
  <c r="G10" i="29"/>
  <c r="G13" i="29"/>
  <c r="G17" i="29"/>
  <c r="G16" i="29"/>
  <c r="G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「富山県使用欄」：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DE9DCD8D-E6A3-4355-94A7-119DB8A9010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753CD27D-540E-42B6-8F59-785C075D93B2}">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2F85D54D-DAC8-40C9-8A35-5229D97805E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B7259693-F5CF-4DEA-A996-FCED857C1A8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EE6308BC-4367-45AC-BCF8-08787168A6B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F82A9041-7B3D-4A9B-B691-29D03FCDEC3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95FA9D9F-967C-44E8-9DD6-9520B837CC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0E3B418D-4A38-4A08-9133-BD9F5D2ABE9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20C877D2-A31D-47AD-9CB1-A1B0D11DF3D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29855A0E-857C-46F5-BD7F-197319BCAB5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5C190FDC-1C98-4F14-9407-7B95C1E2B82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F10C9F2A-51EB-42DF-9979-84EA53EB65E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39991981-0250-450A-8F1C-F853418FFD6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F4BB17C9-EE37-4BA2-9ABA-CCCF137D423F}">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1B464D1D-6581-4F2D-B357-4C8D161838A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639E3AD5-0EE1-4908-94E6-FBA3D0BCE51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E564398C-E9EC-4EB7-8B82-9AABFE94DE2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C37FA538-4436-4D51-857F-324CE40E3E9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A9B84B10-75FD-4643-8050-B03E442B685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351F4419-1F57-4992-9958-C551981C580F}">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C4BD3C74-47DD-4512-9478-A0A60890789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5DF389E0-CA34-4A81-99F2-5DC5BA5D2D4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97385B3B-9616-417C-BA9F-4BD7AD2881A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11A128A4-77B0-4C04-878C-F6D6540FB5A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62A7B5E1-681D-48F9-B1B2-8B0DB0D8807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<sst xmlns="http://schemas.openxmlformats.org/spreadsheetml/2006/main" count="779" uniqueCount="329">
  <si>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</si>
  <si>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</si>
  <si>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</si>
  <si>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</si>
  <si>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</si>
  <si>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</si>
  <si>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</si>
  <si>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</si>
  <si>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</si>
  <si>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</si>
  <si>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</si>
  <si>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</si>
  <si>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</si>
  <si>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</si>
  <si>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</si>
  <si>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</si>
  <si>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</si>
  <si>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</si>
  <si>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</si>
  <si>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</si>
  <si>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</si>
  <si>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</si>
  <si>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</si>
  <si>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</si>
  <si>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</si>
  <si>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</si>
  <si>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</si>
  <si>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</si>
  <si>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</si>
  <si>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</si>
  <si>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</si>
  <si>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</si>
  <si>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</si>
  <si>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</si>
  <si>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</si>
  <si>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</si>
  <si>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</si>
  <si>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</si>
  <si>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</si>
  <si>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</si>
  <si>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</si>
  <si>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</si>
  <si>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</si>
  <si>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</si>
  <si>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</si>
  <si>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</si>
  <si>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</si>
  <si>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用途・品目・数量等</t>
    <rPh sb="0" eb="2">
      <t>ヨウト</t>
    </rPh>
    <rPh sb="3" eb="5">
      <t>ヒンモク</t>
    </rPh>
    <rPh sb="6" eb="8">
      <t>スウリョウ</t>
    </rPh>
    <rPh sb="8" eb="9">
      <t>トウ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</si>
  <si>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</si>
  <si>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</si>
  <si>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</si>
  <si>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</si>
  <si>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</si>
  <si>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</si>
  <si>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</si>
  <si>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</si>
  <si>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</si>
  <si>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</si>
  <si>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</si>
  <si>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</si>
  <si>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</si>
  <si>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</si>
  <si>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</si>
  <si>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</si>
  <si>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</si>
  <si>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</si>
  <si>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</si>
  <si>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</si>
  <si>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</si>
  <si>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</si>
  <si>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</si>
  <si>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</si>
  <si>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</si>
  <si>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</si>
  <si>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</si>
  <si>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</si>
  <si>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</si>
  <si>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</si>
  <si>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</si>
  <si>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</si>
  <si>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</si>
  <si>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</si>
  <si>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</si>
  <si>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</si>
  <si>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</si>
  <si>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</si>
  <si>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</si>
  <si>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</si>
  <si>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</si>
  <si>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</si>
  <si>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</si>
  <si>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</si>
  <si>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</si>
  <si>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</si>
  <si>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</si>
  <si>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</si>
  <si>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</si>
  <si>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</si>
  <si>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</si>
  <si>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</si>
  <si>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</si>
  <si>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</si>
  <si>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</si>
  <si>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</si>
  <si>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</si>
  <si>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</si>
  <si>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</si>
  <si>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</si>
  <si>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</si>
  <si>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</si>
  <si>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</si>
  <si>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</si>
  <si>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</si>
  <si>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</si>
  <si>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</si>
  <si>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</si>
  <si>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</si>
  <si>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</si>
  <si>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</si>
  <si>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</si>
  <si>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</si>
  <si>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</si>
  <si>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</si>
  <si>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</si>
  <si>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</si>
  <si>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</si>
  <si>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</si>
  <si>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</si>
  <si>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</si>
  <si>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</si>
  <si>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</si>
  <si>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</si>
  <si>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</si>
  <si>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</si>
  <si>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</si>
  <si>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</si>
  <si>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</si>
  <si>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</si>
  <si>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</si>
  <si>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</si>
  <si>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</si>
  <si>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</si>
  <si>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</si>
  <si>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</si>
  <si>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</si>
  <si>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</si>
  <si>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</si>
  <si>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</si>
  <si>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</si>
  <si>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</si>
  <si>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</si>
  <si>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</si>
  <si>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</si>
  <si>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</si>
  <si>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</si>
  <si>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</si>
  <si>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</si>
  <si>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</si>
  <si>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</si>
  <si>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</si>
  <si>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</si>
  <si>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</si>
  <si>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</si>
  <si>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</si>
  <si>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</si>
  <si>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</si>
  <si>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</si>
  <si>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</si>
  <si>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</si>
  <si>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</si>
  <si>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</si>
  <si>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</si>
  <si>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</si>
  <si>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</si>
  <si>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</si>
  <si>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</si>
  <si>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</si>
  <si>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</si>
  <si>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</si>
  <si>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</si>
  <si>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</si>
  <si>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</si>
  <si>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</si>
  <si>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</si>
  <si>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</si>
  <si>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</si>
  <si>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</si>
  <si>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</si>
  <si>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</si>
  <si>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</si>
  <si>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</si>
  <si>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</si>
  <si>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</si>
  <si>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</si>
  <si>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</si>
  <si>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</si>
  <si>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</si>
  <si>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</si>
  <si>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</si>
  <si>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</si>
  <si>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</si>
  <si>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</si>
  <si>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</si>
  <si>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</si>
  <si>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</si>
  <si>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</si>
  <si>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</si>
  <si>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</si>
  <si>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</si>
  <si>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</si>
  <si>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</si>
  <si>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</si>
  <si>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</si>
  <si>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</si>
  <si>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</si>
  <si>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</si>
  <si>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</si>
  <si>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</si>
  <si>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</si>
  <si>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</si>
  <si>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</si>
  <si>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</si>
  <si>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</si>
  <si>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</si>
  <si>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</si>
  <si>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</si>
  <si>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</si>
  <si>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</si>
  <si>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</si>
  <si>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</si>
  <si>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</si>
  <si>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富山県知事</t>
    <rPh sb="0" eb="3">
      <t>トヤマケン</t>
    </rPh>
    <rPh sb="3" eb="5">
      <t>チジ</t>
    </rPh>
    <phoneticPr fontId="4"/>
  </si>
  <si>
    <t>介護事業所等に対するサービス継続支援事業に関する事業実施計画書（事業所単位）</t>
    <rPh sb="32" eb="35">
      <t>ジギョウショ</t>
    </rPh>
    <rPh sb="35" eb="37">
      <t>タンイ</t>
    </rPh>
    <phoneticPr fontId="4"/>
  </si>
  <si>
    <t>補助予定額（千円）</t>
    <rPh sb="0" eb="5">
      <t>ホジョヨテイガク</t>
    </rPh>
    <rPh sb="6" eb="8">
      <t>センエン</t>
    </rPh>
    <phoneticPr fontId="4"/>
  </si>
  <si>
    <t>費目</t>
    <rPh sb="0" eb="2">
      <t>ヒモク</t>
    </rPh>
    <phoneticPr fontId="4"/>
  </si>
  <si>
    <t>　　申　請　額　</t>
    <rPh sb="2" eb="3">
      <t>サル</t>
    </rPh>
    <rPh sb="4" eb="5">
      <t>ショウ</t>
    </rPh>
    <rPh sb="6" eb="7">
      <t>ガク</t>
    </rPh>
    <phoneticPr fontId="4"/>
  </si>
  <si>
    <t>申請時に記入した銀行口座情報を振込先口座として使用する</t>
    <rPh sb="0" eb="3">
      <t>シンセイジ</t>
    </rPh>
    <rPh sb="4" eb="6">
      <t>キニュウ</t>
    </rPh>
    <rPh sb="8" eb="10">
      <t>ギンコウ</t>
    </rPh>
    <rPh sb="10" eb="12">
      <t>コウザ</t>
    </rPh>
    <rPh sb="12" eb="14">
      <t>ジョウホウ</t>
    </rPh>
    <rPh sb="15" eb="17">
      <t>フリコミ</t>
    </rPh>
    <rPh sb="17" eb="18">
      <t>サキ</t>
    </rPh>
    <rPh sb="18" eb="20">
      <t>コウザ</t>
    </rPh>
    <rPh sb="23" eb="25">
      <t>シヨウ</t>
    </rPh>
    <phoneticPr fontId="4"/>
  </si>
  <si>
    <t>完成したExcelファイルを提出</t>
    <rPh sb="14" eb="16">
      <t>テイシュツ</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</si>
  <si>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</si>
  <si>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３　添付書類</t>
    <rPh sb="2" eb="6">
      <t>テンプショルイ</t>
    </rPh>
    <phoneticPr fontId="4"/>
  </si>
  <si>
    <t>・その他参考となる資料</t>
    <rPh sb="3" eb="4">
      <t>タ</t>
    </rPh>
    <rPh sb="4" eb="6">
      <t>サンコウ</t>
    </rPh>
    <rPh sb="9" eb="11">
      <t>シリョウ</t>
    </rPh>
    <phoneticPr fontId="4"/>
  </si>
  <si>
    <t>支店名</t>
    <rPh sb="0" eb="3">
      <t>シテンメイ</t>
    </rPh>
    <phoneticPr fontId="4"/>
  </si>
  <si>
    <t>口座番号</t>
    <rPh sb="0" eb="2">
      <t>コウザ</t>
    </rPh>
    <rPh sb="2" eb="4">
      <t>バンゴウ</t>
    </rPh>
    <phoneticPr fontId="4"/>
  </si>
  <si>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</si>
  <si>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</si>
  <si>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</si>
  <si>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</si>
  <si>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</si>
  <si>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</si>
  <si>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</si>
  <si>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</si>
  <si>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</si>
  <si>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</si>
  <si>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</si>
  <si>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</si>
  <si>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</si>
  <si>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</si>
  <si>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</si>
  <si>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</si>
  <si>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</si>
  <si>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</si>
  <si>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</si>
  <si>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</si>
  <si>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</si>
  <si>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</si>
  <si>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</si>
  <si>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</si>
  <si>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</si>
  <si>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</si>
  <si>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</si>
  <si>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令和７年度介護事業所等に対するサービス継続支援事業に係る交付申請書</t>
    <rPh sb="0" eb="2">
      <t>レイワ</t>
    </rPh>
    <rPh sb="3" eb="5">
      <t>ネンド</t>
    </rPh>
    <rPh sb="5" eb="7">
      <t>カイゴ</t>
    </rPh>
    <rPh sb="7" eb="10">
      <t>ジギョウショ</t>
    </rPh>
    <rPh sb="10" eb="11">
      <t>トウ</t>
    </rPh>
    <rPh sb="12" eb="13">
      <t>タイ</t>
    </rPh>
    <rPh sb="28" eb="30">
      <t>コウフ</t>
    </rPh>
    <rPh sb="30" eb="33">
      <t>シンセイショ</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</si>
  <si>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</si>
  <si>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</si>
  <si>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</si>
  <si>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</si>
  <si>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</si>
  <si>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銀行口座情報に必要事項を入力</t>
    <rPh sb="0" eb="6">
      <t>ギンコウコウザジョウホウ</t>
    </rPh>
    <rPh sb="7" eb="9">
      <t>ヒツヨウ</t>
    </rPh>
    <rPh sb="9" eb="11">
      <t>ジコウ</t>
    </rPh>
    <rPh sb="12" eb="14">
      <t>ニュウリョク</t>
    </rPh>
    <phoneticPr fontId="4"/>
  </si>
  <si>
    <t>1111111111</t>
    <phoneticPr fontId="4"/>
  </si>
  <si>
    <t>〇〇ホームヘルプ</t>
    <phoneticPr fontId="4"/>
  </si>
  <si>
    <t>富山市〇〇町●●番地</t>
    <rPh sb="0" eb="3">
      <t>トヤマシ</t>
    </rPh>
    <rPh sb="5" eb="6">
      <t>マチ</t>
    </rPh>
    <rPh sb="8" eb="10">
      <t>バンチ</t>
    </rPh>
    <phoneticPr fontId="4"/>
  </si>
  <si>
    <t>訪問介護事業所　上記以外であって、1月あたり延べ訪問回数200回以下</t>
  </si>
  <si>
    <t>〇〇</t>
    <phoneticPr fontId="4"/>
  </si>
  <si>
    <t>千円</t>
    <rPh sb="0" eb="1">
      <t>セン</t>
    </rPh>
    <rPh sb="1" eb="2">
      <t>エン</t>
    </rPh>
    <phoneticPr fontId="4"/>
  </si>
  <si>
    <t>総務部</t>
    <rPh sb="0" eb="3">
      <t>ソウムブ</t>
    </rPh>
    <phoneticPr fontId="4"/>
  </si>
  <si>
    <t>aaaaa@mail</t>
    <phoneticPr fontId="4"/>
  </si>
  <si>
    <t>2222222222</t>
    <phoneticPr fontId="4"/>
  </si>
  <si>
    <t>〇〇デイサービス</t>
    <phoneticPr fontId="4"/>
  </si>
  <si>
    <t>111-222-3333</t>
    <phoneticPr fontId="4"/>
  </si>
  <si>
    <t>〇〇事業所</t>
    <rPh sb="2" eb="5">
      <t>ジギョウショ</t>
    </rPh>
    <phoneticPr fontId="4"/>
  </si>
  <si>
    <t>3333333333</t>
    <phoneticPr fontId="4"/>
  </si>
  <si>
    <t>4444444444</t>
    <phoneticPr fontId="4"/>
  </si>
  <si>
    <t>〇〇施設</t>
    <rPh sb="2" eb="4">
      <t>シセツ</t>
    </rPh>
    <phoneticPr fontId="4"/>
  </si>
  <si>
    <t>222-333-4444</t>
    <phoneticPr fontId="4"/>
  </si>
  <si>
    <t>〇〇ホーム</t>
    <phoneticPr fontId="4"/>
  </si>
  <si>
    <t>〇〇ケアサービス</t>
    <phoneticPr fontId="4"/>
  </si>
  <si>
    <t>代表取締役　富山　花子</t>
    <rPh sb="0" eb="5">
      <t>ダイヒョウトリシマリヤク</t>
    </rPh>
    <rPh sb="6" eb="8">
      <t>トヤマ</t>
    </rPh>
    <rPh sb="9" eb="11">
      <t>ハナコ</t>
    </rPh>
    <phoneticPr fontId="4"/>
  </si>
  <si>
    <t>代表取締役</t>
    <rPh sb="0" eb="5">
      <t>ダイヒョウトリシマリヤク</t>
    </rPh>
    <phoneticPr fontId="4"/>
  </si>
  <si>
    <t>富山　花子</t>
    <rPh sb="0" eb="2">
      <t>トヤマ</t>
    </rPh>
    <rPh sb="3" eb="5">
      <t>ハナコ</t>
    </rPh>
    <phoneticPr fontId="4"/>
  </si>
  <si>
    <t>銀行</t>
  </si>
  <si>
    <t>支店</t>
  </si>
  <si>
    <t>××</t>
    <phoneticPr fontId="4"/>
  </si>
  <si>
    <t>０１２３</t>
    <phoneticPr fontId="4"/>
  </si>
  <si>
    <r>
      <t xml:space="preserve">店舗コード
</t>
    </r>
    <r>
      <rPr>
        <b/>
        <sz val="12"/>
        <color indexed="10"/>
        <rFont val="ＭＳ Ｐゴシック"/>
        <family val="3"/>
        <charset val="128"/>
      </rPr>
      <t>※"0"を省略せずに
　必ず３桁で記入</t>
    </r>
    <rPh sb="0" eb="2">
      <t>テンポ</t>
    </rPh>
    <rPh sb="24" eb="26">
      <t>キニュウ</t>
    </rPh>
    <phoneticPr fontId="4"/>
  </si>
  <si>
    <t>４５６</t>
    <phoneticPr fontId="4"/>
  </si>
  <si>
    <t>普通預金</t>
  </si>
  <si>
    <t>０１２３４５６</t>
    <phoneticPr fontId="4"/>
  </si>
  <si>
    <t>000-000-0000</t>
    <phoneticPr fontId="4"/>
  </si>
  <si>
    <t>〇〇〇〇20個、△△△△10個、××××10個</t>
    <rPh sb="6" eb="7">
      <t>コ</t>
    </rPh>
    <rPh sb="14" eb="15">
      <t>コ</t>
    </rPh>
    <rPh sb="22" eb="23">
      <t>コ</t>
    </rPh>
    <phoneticPr fontId="4"/>
  </si>
  <si>
    <t>●●●●２個</t>
    <rPh sb="5" eb="6">
      <t>コ</t>
    </rPh>
    <phoneticPr fontId="4"/>
  </si>
  <si>
    <t>●●●●１個</t>
    <rPh sb="5" eb="6">
      <t>コ</t>
    </rPh>
    <phoneticPr fontId="4"/>
  </si>
  <si>
    <t>富山市０－０</t>
    <rPh sb="0" eb="3">
      <t>トヤマシ</t>
    </rPh>
    <phoneticPr fontId="4"/>
  </si>
  <si>
    <t>富山市０－０</t>
    <rPh sb="0" eb="2">
      <t>トヤマ</t>
    </rPh>
    <rPh sb="2" eb="3">
      <t>シ</t>
    </rPh>
    <phoneticPr fontId="4"/>
  </si>
  <si>
    <t>〇〇　〇〇</t>
    <phoneticPr fontId="4"/>
  </si>
  <si>
    <t>０００－０００－００００</t>
    <phoneticPr fontId="4"/>
  </si>
  <si>
    <t>本Excelを各事業所に配布し、以下の様式への記入を依頼
・様式第１ー３号（個票）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</si>
  <si>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【様式第１－３号（個票）】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</si>
  <si>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r>
      <t xml:space="preserve">様式第１－３号（個票）の内容が、様式第１－２号（申請額一覧）に正しく反映されていることを確認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rPh sb="70" eb="71">
      <t>ギョウ</t>
    </rPh>
    <rPh sb="83" eb="84">
      <t>ミギ</t>
    </rPh>
    <phoneticPr fontId="4"/>
  </si>
  <si>
    <t>様式第１号（交付申請書）に、申請者情報（法人名、法人住所、代表者名）日付、問い合わせ先欄を入力</t>
    <rPh sb="0" eb="2">
      <t>ヨウシキ</t>
    </rPh>
    <rPh sb="2" eb="3">
      <t>ダイ</t>
    </rPh>
    <rPh sb="4" eb="5">
      <t>ゴウ</t>
    </rPh>
    <rPh sb="6" eb="8">
      <t>コウフ</t>
    </rPh>
    <rPh sb="8" eb="11">
      <t>シンセイショ</t>
    </rPh>
    <rPh sb="14" eb="17">
      <t>シンセイシャ</t>
    </rPh>
    <rPh sb="17" eb="19">
      <t>ジョウホウ</t>
    </rPh>
    <rPh sb="20" eb="22">
      <t>ホウジン</t>
    </rPh>
    <rPh sb="22" eb="23">
      <t>メイ</t>
    </rPh>
    <rPh sb="24" eb="26">
      <t>ホウジン</t>
    </rPh>
    <rPh sb="26" eb="28">
      <t>ジュウショ</t>
    </rPh>
    <rPh sb="29" eb="32">
      <t>ダイヒョウシャ</t>
    </rPh>
    <rPh sb="32" eb="33">
      <t>メイ</t>
    </rPh>
    <rPh sb="34" eb="36">
      <t>ヒヅケ</t>
    </rPh>
    <rPh sb="37" eb="38">
      <t>ト</t>
    </rPh>
    <rPh sb="39" eb="40">
      <t>ア</t>
    </rPh>
    <rPh sb="42" eb="43">
      <t>サキ</t>
    </rPh>
    <rPh sb="43" eb="44">
      <t>ラン</t>
    </rPh>
    <rPh sb="45" eb="47">
      <t>ニュウリョク</t>
    </rPh>
    <phoneticPr fontId="4"/>
  </si>
  <si>
    <t>（様式第１－２号）事業所・施設別申請額一覧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</si>
  <si>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１　事業所・施設別申請額一覧（様式第１－２号）</t>
    <rPh sb="15" eb="17">
      <t>ヨウシキ</t>
    </rPh>
    <rPh sb="17" eb="18">
      <t>ダイ</t>
    </rPh>
    <rPh sb="21" eb="22">
      <t>ゴウ</t>
    </rPh>
    <phoneticPr fontId="4"/>
  </si>
  <si>
    <t>・様式第第１－３号に記載された、各所要額で必要な添付資料</t>
    <rPh sb="1" eb="3">
      <t>ヨウシキ</t>
    </rPh>
    <rPh sb="3" eb="4">
      <t>ダイ</t>
    </rPh>
    <rPh sb="4" eb="5">
      <t>ダイ</t>
    </rPh>
    <rPh sb="8" eb="9">
      <t>ゴウ</t>
    </rPh>
    <rPh sb="10" eb="12">
      <t>キサイ</t>
    </rPh>
    <rPh sb="16" eb="20">
      <t>カクショヨウガク</t>
    </rPh>
    <rPh sb="21" eb="23">
      <t>ヒツヨウ</t>
    </rPh>
    <rPh sb="24" eb="28">
      <t>テンプシリョウ</t>
    </rPh>
    <phoneticPr fontId="4"/>
  </si>
  <si>
    <t>000-111-2222</t>
    <phoneticPr fontId="4"/>
  </si>
  <si>
    <t>補助上限額</t>
    <rPh sb="0" eb="2">
      <t>ホジョ</t>
    </rPh>
    <rPh sb="2" eb="5">
      <t>ジョウゲンガク</t>
    </rPh>
    <phoneticPr fontId="4"/>
  </si>
  <si>
    <t>申請額</t>
    <rPh sb="0" eb="3">
      <t>シンセイガク</t>
    </rPh>
    <phoneticPr fontId="4"/>
  </si>
  <si>
    <t>所要額（円）
（税抜き）</t>
    <rPh sb="0" eb="3">
      <t>ショヨウガク</t>
    </rPh>
    <rPh sb="4" eb="5">
      <t>エン</t>
    </rPh>
    <rPh sb="8" eb="10">
      <t>ゼイヌ</t>
    </rPh>
    <phoneticPr fontId="4"/>
  </si>
  <si>
    <t>（様式第１－３号）</t>
    <rPh sb="1" eb="3">
      <t>ヨウシキ</t>
    </rPh>
    <rPh sb="3" eb="4">
      <t>ダイ</t>
    </rPh>
    <rPh sb="7" eb="8">
      <t>ゴウ</t>
    </rPh>
    <phoneticPr fontId="4"/>
  </si>
  <si>
    <t>振込先口座</t>
    <rPh sb="0" eb="1">
      <t>フ</t>
    </rPh>
    <rPh sb="1" eb="2">
      <t>コ</t>
    </rPh>
    <rPh sb="2" eb="3">
      <t>サキ</t>
    </rPh>
    <rPh sb="3" eb="5">
      <t>コウザ</t>
    </rPh>
    <phoneticPr fontId="4"/>
  </si>
  <si>
    <t>様式第１号（第８条関係）</t>
    <rPh sb="0" eb="2">
      <t>ヨウシキ</t>
    </rPh>
    <rPh sb="2" eb="3">
      <t>ダイ</t>
    </rPh>
    <rPh sb="4" eb="5">
      <t>ゴウ</t>
    </rPh>
    <rPh sb="6" eb="7">
      <t>ダイ</t>
    </rPh>
    <rPh sb="8" eb="9">
      <t>ジョウ</t>
    </rPh>
    <rPh sb="9" eb="11">
      <t>カンケイ</t>
    </rPh>
    <phoneticPr fontId="4"/>
  </si>
  <si>
    <t>（事業所単位）（様式第１－３号）</t>
    <rPh sb="8" eb="10">
      <t>ヨウシキ</t>
    </rPh>
    <rPh sb="10" eb="11">
      <t>ダイ</t>
    </rPh>
    <rPh sb="14" eb="1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</si>
</sst>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u/>
      <sz val="11"/>
      <color theme="1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rgb="FF92D050"/>
        <bgColor indexed="64"/>
      </patternFill>
    </fill>
    <fill>
      <patternFill patternType="solid">
        <fgColor theme="1"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indexed="64"/>
      </top>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62" fillId="0" borderId="0" applyNumberFormat="0" applyFill="0" applyBorder="0" applyAlignment="0" applyProtection="0">
      <alignment vertical="center"/>
    </xf>
  </cellStyleXfs>
  <cellXfs count="43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178" fontId="12" fillId="2" borderId="3" xfId="4" applyNumberFormat="1" applyFont="1" applyFill="1" applyBorder="1" applyAlignment="1">
      <alignment horizontal="center" vertical="center" shrinkToFit="1"/>
    </xf>
    <xf numFmtId="0" fontId="32"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6" fillId="0" borderId="0" xfId="0" applyFont="1" applyFill="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12" fillId="2" borderId="28" xfId="0" applyFont="1" applyFill="1" applyBorder="1" applyAlignment="1">
      <alignment vertical="center" shrinkToFit="1"/>
    </xf>
    <xf numFmtId="0" fontId="10" fillId="0" borderId="0" xfId="0" applyFont="1" applyFill="1" applyBorder="1" applyAlignment="1">
      <alignment vertical="center" shrinkToFit="1"/>
    </xf>
    <xf numFmtId="0" fontId="8" fillId="0" borderId="0" xfId="0" applyFont="1" applyBorder="1">
      <alignment vertical="center"/>
    </xf>
    <xf numFmtId="0" fontId="14" fillId="0" borderId="0" xfId="0" applyFont="1" applyFill="1" applyAlignment="1">
      <alignment horizontal="left" vertical="center"/>
    </xf>
    <xf numFmtId="0" fontId="14" fillId="0" borderId="0" xfId="0" applyFont="1" applyFill="1" applyAlignment="1">
      <alignment vertical="center"/>
    </xf>
    <xf numFmtId="0" fontId="36" fillId="0" borderId="0" xfId="0" applyFont="1">
      <alignment vertical="center"/>
    </xf>
    <xf numFmtId="0" fontId="37" fillId="0" borderId="0" xfId="0" applyFont="1">
      <alignment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2" xfId="0" applyFont="1" applyBorder="1">
      <alignment vertical="center"/>
    </xf>
    <xf numFmtId="0" fontId="37" fillId="0" borderId="0" xfId="0" applyFont="1" applyAlignment="1">
      <alignment horizontal="center" vertical="center"/>
    </xf>
    <xf numFmtId="0" fontId="38" fillId="0" borderId="0" xfId="0" applyFont="1">
      <alignment vertical="center"/>
    </xf>
    <xf numFmtId="0" fontId="36" fillId="0" borderId="0" xfId="0" applyFont="1" applyAlignment="1">
      <alignment horizontal="center" vertical="center"/>
    </xf>
    <xf numFmtId="0" fontId="38" fillId="0" borderId="42" xfId="0" applyFont="1" applyBorder="1">
      <alignment vertical="center"/>
    </xf>
    <xf numFmtId="0" fontId="38" fillId="0" borderId="43" xfId="0" applyFont="1" applyBorder="1">
      <alignment vertical="center"/>
    </xf>
    <xf numFmtId="0" fontId="45" fillId="0" borderId="46" xfId="0" applyFont="1" applyBorder="1" applyAlignment="1">
      <alignment vertical="center" wrapText="1"/>
    </xf>
    <xf numFmtId="49" fontId="53" fillId="11" borderId="49" xfId="0" applyNumberFormat="1" applyFont="1" applyFill="1" applyBorder="1">
      <alignment vertical="center"/>
    </xf>
    <xf numFmtId="0" fontId="38" fillId="0" borderId="0" xfId="0" applyFont="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wrapText="1"/>
    </xf>
    <xf numFmtId="0" fontId="58" fillId="0" borderId="42" xfId="0" applyFont="1" applyBorder="1">
      <alignment vertical="center"/>
    </xf>
    <xf numFmtId="0" fontId="58" fillId="0" borderId="0" xfId="0" applyFont="1">
      <alignment vertical="center"/>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Alignment="1">
      <alignment horizontal="left" vertical="center" wrapText="1"/>
    </xf>
    <xf numFmtId="0" fontId="58" fillId="0" borderId="43" xfId="0" applyFont="1" applyBorder="1">
      <alignment vertical="center"/>
    </xf>
    <xf numFmtId="0" fontId="59" fillId="0" borderId="10" xfId="0" applyFont="1" applyBorder="1" applyAlignment="1">
      <alignment horizontal="center" vertical="center"/>
    </xf>
    <xf numFmtId="49" fontId="53" fillId="0" borderId="7" xfId="0" applyNumberFormat="1" applyFont="1" applyBorder="1">
      <alignment vertical="center"/>
    </xf>
    <xf numFmtId="0" fontId="59" fillId="0" borderId="52" xfId="0" applyFont="1" applyBorder="1" applyAlignment="1">
      <alignment horizontal="center" vertical="center"/>
    </xf>
    <xf numFmtId="49" fontId="53" fillId="0" borderId="56" xfId="0" applyNumberFormat="1" applyFont="1" applyBorder="1">
      <alignment vertical="center"/>
    </xf>
    <xf numFmtId="49" fontId="53" fillId="0" borderId="46" xfId="0" applyNumberFormat="1" applyFont="1" applyBorder="1">
      <alignment vertical="center"/>
    </xf>
    <xf numFmtId="0" fontId="59" fillId="0" borderId="54" xfId="0" applyFont="1" applyBorder="1" applyAlignment="1">
      <alignment horizontal="center" vertical="center"/>
    </xf>
    <xf numFmtId="0" fontId="38" fillId="0" borderId="53" xfId="0" applyFont="1" applyBorder="1">
      <alignment vertical="center"/>
    </xf>
    <xf numFmtId="0" fontId="38" fillId="0" borderId="46" xfId="0" applyFont="1" applyBorder="1">
      <alignment vertical="center"/>
    </xf>
    <xf numFmtId="0" fontId="50" fillId="0" borderId="46" xfId="0" applyFont="1" applyBorder="1">
      <alignment vertical="center"/>
    </xf>
    <xf numFmtId="0" fontId="38" fillId="0" borderId="54" xfId="0" applyFont="1" applyBorder="1">
      <alignment vertical="center"/>
    </xf>
    <xf numFmtId="0" fontId="61" fillId="0" borderId="0" xfId="0" applyFont="1">
      <alignment vertical="center"/>
    </xf>
    <xf numFmtId="0" fontId="12" fillId="0" borderId="0" xfId="0" applyFont="1" applyFill="1" applyBorder="1" applyAlignment="1">
      <alignment horizontal="center" vertical="center"/>
    </xf>
    <xf numFmtId="0" fontId="13" fillId="0" borderId="0" xfId="0" applyFont="1" applyFill="1" applyAlignment="1">
      <alignment vertical="center" wrapText="1"/>
    </xf>
    <xf numFmtId="49" fontId="12" fillId="0" borderId="19" xfId="0" applyNumberFormat="1" applyFont="1" applyFill="1" applyBorder="1">
      <alignment vertical="center"/>
    </xf>
    <xf numFmtId="49" fontId="12" fillId="0" borderId="20" xfId="0" applyNumberFormat="1" applyFont="1" applyFill="1" applyBorder="1" applyAlignment="1">
      <alignment vertical="center" wrapText="1"/>
    </xf>
    <xf numFmtId="0" fontId="10" fillId="0" borderId="20" xfId="0" applyFont="1" applyFill="1" applyBorder="1" applyAlignment="1">
      <alignment vertical="center" shrinkToFit="1"/>
    </xf>
    <xf numFmtId="0" fontId="10" fillId="0" borderId="21" xfId="0" applyFont="1" applyFill="1" applyBorder="1" applyAlignment="1">
      <alignment vertical="center" shrinkToFit="1"/>
    </xf>
    <xf numFmtId="49" fontId="12" fillId="0" borderId="16" xfId="0" applyNumberFormat="1" applyFont="1" applyFill="1" applyBorder="1">
      <alignment vertical="center"/>
    </xf>
    <xf numFmtId="49" fontId="12" fillId="0" borderId="17" xfId="0" applyNumberFormat="1" applyFont="1" applyFill="1" applyBorder="1" applyAlignment="1">
      <alignment vertical="center" wrapText="1"/>
    </xf>
    <xf numFmtId="0" fontId="10" fillId="0" borderId="17" xfId="0" applyFont="1" applyFill="1" applyBorder="1" applyAlignment="1">
      <alignment vertical="center" shrinkToFit="1"/>
    </xf>
    <xf numFmtId="0" fontId="10" fillId="0" borderId="18" xfId="0" applyFont="1" applyFill="1" applyBorder="1" applyAlignment="1">
      <alignment vertical="center" shrinkToFit="1"/>
    </xf>
    <xf numFmtId="0" fontId="30" fillId="0" borderId="0" xfId="0" applyFont="1" applyFill="1" applyBorder="1">
      <alignment vertical="center"/>
    </xf>
    <xf numFmtId="0" fontId="26" fillId="0" borderId="0" xfId="0" applyFont="1" applyAlignment="1">
      <alignment horizontal="center" vertical="center"/>
    </xf>
    <xf numFmtId="0" fontId="14" fillId="0" borderId="0" xfId="0" applyFont="1" applyFill="1" applyAlignment="1">
      <alignment vertical="center"/>
    </xf>
    <xf numFmtId="176" fontId="14" fillId="0" borderId="0" xfId="0" applyNumberFormat="1" applyFont="1" applyFill="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62" fillId="3" borderId="28" xfId="7" applyFill="1" applyBorder="1" applyAlignment="1">
      <alignment vertical="center" shrinkToFit="1"/>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0" fontId="12" fillId="2" borderId="7"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177" fontId="12" fillId="3" borderId="10" xfId="4" applyNumberFormat="1" applyFont="1" applyFill="1" applyBorder="1" applyAlignment="1">
      <alignment vertical="center" shrinkToFit="1"/>
    </xf>
    <xf numFmtId="177" fontId="12" fillId="3" borderId="7" xfId="4" applyNumberFormat="1" applyFont="1" applyFill="1" applyBorder="1" applyAlignment="1">
      <alignment vertical="center" shrinkToFit="1"/>
    </xf>
    <xf numFmtId="177" fontId="12" fillId="3" borderId="11"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3" borderId="57" xfId="4" applyNumberFormat="1" applyFont="1" applyFill="1" applyBorder="1" applyAlignment="1">
      <alignment vertical="center" shrinkToFit="1"/>
    </xf>
    <xf numFmtId="177" fontId="12" fillId="3" borderId="12"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0" borderId="0" xfId="0" applyFont="1" applyAlignment="1">
      <alignment horizontal="center"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39" xfId="0" applyFont="1" applyFill="1" applyBorder="1" applyAlignment="1">
      <alignment vertical="center"/>
    </xf>
    <xf numFmtId="0" fontId="12" fillId="4" borderId="35" xfId="0" applyFont="1" applyFill="1" applyBorder="1" applyAlignment="1">
      <alignment vertical="center"/>
    </xf>
    <xf numFmtId="0" fontId="12" fillId="4" borderId="41" xfId="0" applyFont="1" applyFill="1" applyBorder="1" applyAlignment="1">
      <alignment vertical="center"/>
    </xf>
    <xf numFmtId="178" fontId="12" fillId="0" borderId="38"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0"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6"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2" borderId="3" xfId="0" applyFont="1" applyFill="1" applyBorder="1" applyAlignment="1">
      <alignment vertical="center" shrinkToFit="1"/>
    </xf>
    <xf numFmtId="0" fontId="60" fillId="0" borderId="42" xfId="0" applyFont="1" applyBorder="1" applyAlignment="1">
      <alignment vertical="center" wrapText="1"/>
    </xf>
    <xf numFmtId="0" fontId="60" fillId="0" borderId="0" xfId="0" applyFont="1" applyAlignment="1">
      <alignment vertical="center" wrapText="1"/>
    </xf>
    <xf numFmtId="0" fontId="60" fillId="0" borderId="43" xfId="0" applyFont="1" applyBorder="1" applyAlignment="1">
      <alignment vertical="center" wrapText="1"/>
    </xf>
    <xf numFmtId="0" fontId="37" fillId="0" borderId="7" xfId="0" applyFont="1" applyBorder="1" applyAlignment="1">
      <alignment vertical="center" wrapText="1"/>
    </xf>
    <xf numFmtId="0" fontId="62" fillId="0" borderId="7" xfId="7" applyBorder="1" applyAlignment="1">
      <alignment horizontal="center" vertical="center" wrapText="1"/>
    </xf>
    <xf numFmtId="0" fontId="37" fillId="0" borderId="7" xfId="0" applyFont="1" applyBorder="1" applyAlignment="1">
      <alignment horizontal="center" vertical="center" wrapText="1"/>
    </xf>
    <xf numFmtId="0" fontId="38" fillId="0" borderId="0" xfId="0" applyFont="1" applyAlignment="1">
      <alignment horizontal="left" vertical="center"/>
    </xf>
    <xf numFmtId="0" fontId="37" fillId="0" borderId="0" xfId="0" applyFont="1" applyAlignment="1">
      <alignment horizontal="center" vertical="top" wrapText="1"/>
    </xf>
    <xf numFmtId="0" fontId="37" fillId="0" borderId="7" xfId="0" applyFont="1" applyBorder="1" applyAlignment="1">
      <alignment horizontal="left" vertical="center" wrapText="1"/>
    </xf>
    <xf numFmtId="0" fontId="37" fillId="0" borderId="7" xfId="0" applyFont="1" applyBorder="1" applyAlignment="1">
      <alignment horizontal="center" vertical="center"/>
    </xf>
    <xf numFmtId="0" fontId="37" fillId="0" borderId="2" xfId="0" applyFont="1" applyBorder="1" applyAlignment="1">
      <alignment vertical="center" wrapText="1"/>
    </xf>
    <xf numFmtId="0" fontId="37" fillId="0" borderId="2" xfId="0" applyFont="1" applyBorder="1" applyAlignment="1">
      <alignment horizontal="center" vertical="center" wrapText="1"/>
    </xf>
    <xf numFmtId="0" fontId="46" fillId="10" borderId="29" xfId="0" applyFont="1" applyFill="1" applyBorder="1" applyAlignment="1">
      <alignment horizontal="center" vertical="center" wrapText="1"/>
    </xf>
    <xf numFmtId="0" fontId="46" fillId="10" borderId="30" xfId="0" applyFont="1" applyFill="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47" fillId="0" borderId="31" xfId="0" applyFont="1" applyBorder="1" applyAlignment="1">
      <alignment horizontal="center" vertical="center"/>
    </xf>
    <xf numFmtId="0" fontId="55" fillId="10" borderId="29" xfId="0" applyFont="1" applyFill="1" applyBorder="1" applyAlignment="1">
      <alignment horizontal="center" vertical="center" wrapText="1"/>
    </xf>
    <xf numFmtId="0" fontId="55" fillId="10" borderId="30" xfId="0" applyFont="1" applyFill="1" applyBorder="1" applyAlignment="1">
      <alignment horizontal="center" vertical="center" wrapText="1"/>
    </xf>
    <xf numFmtId="49" fontId="53" fillId="0" borderId="29" xfId="0" applyNumberFormat="1" applyFont="1" applyBorder="1" applyAlignment="1">
      <alignment horizontal="center" vertical="center"/>
    </xf>
    <xf numFmtId="49" fontId="53" fillId="0" borderId="30" xfId="0" applyNumberFormat="1" applyFont="1" applyBorder="1" applyAlignment="1">
      <alignment horizontal="center" vertical="center"/>
    </xf>
    <xf numFmtId="0" fontId="46" fillId="10" borderId="47" xfId="0" applyFont="1" applyFill="1" applyBorder="1" applyAlignment="1">
      <alignment horizontal="center" vertical="center"/>
    </xf>
    <xf numFmtId="0" fontId="46" fillId="10" borderId="45" xfId="0" applyFont="1" applyFill="1" applyBorder="1" applyAlignment="1">
      <alignment horizontal="center" vertical="center"/>
    </xf>
    <xf numFmtId="0" fontId="46" fillId="10" borderId="50" xfId="0" applyFont="1" applyFill="1" applyBorder="1" applyAlignment="1">
      <alignment horizontal="center" vertical="center"/>
    </xf>
    <xf numFmtId="0" fontId="46" fillId="10" borderId="42" xfId="0" applyFont="1" applyFill="1" applyBorder="1" applyAlignment="1">
      <alignment horizontal="center" vertical="center"/>
    </xf>
    <xf numFmtId="0" fontId="46" fillId="10" borderId="0" xfId="0" applyFont="1" applyFill="1" applyAlignment="1">
      <alignment horizontal="center" vertical="center"/>
    </xf>
    <xf numFmtId="0" fontId="46" fillId="10" borderId="43" xfId="0" applyFont="1" applyFill="1" applyBorder="1" applyAlignment="1">
      <alignment horizontal="center" vertical="center"/>
    </xf>
    <xf numFmtId="0" fontId="46" fillId="10" borderId="53" xfId="0" applyFont="1" applyFill="1" applyBorder="1" applyAlignment="1">
      <alignment horizontal="center" vertical="center"/>
    </xf>
    <xf numFmtId="0" fontId="46" fillId="10" borderId="46" xfId="0" applyFont="1" applyFill="1" applyBorder="1" applyAlignment="1">
      <alignment horizontal="center" vertical="center"/>
    </xf>
    <xf numFmtId="0" fontId="46" fillId="10" borderId="54" xfId="0" applyFont="1" applyFill="1" applyBorder="1" applyAlignment="1">
      <alignment horizontal="center" vertical="center"/>
    </xf>
    <xf numFmtId="0" fontId="46" fillId="10" borderId="51" xfId="0" applyFont="1" applyFill="1" applyBorder="1" applyAlignment="1">
      <alignment horizontal="center" vertical="center"/>
    </xf>
    <xf numFmtId="0" fontId="58" fillId="0" borderId="44" xfId="0" applyFont="1" applyBorder="1" applyAlignment="1">
      <alignment horizontal="center" vertical="center"/>
    </xf>
    <xf numFmtId="0" fontId="58" fillId="0" borderId="30" xfId="0" applyFont="1" applyBorder="1" applyAlignment="1">
      <alignment horizontal="center" vertical="center"/>
    </xf>
    <xf numFmtId="0" fontId="46" fillId="10" borderId="29" xfId="0" applyFont="1" applyFill="1" applyBorder="1" applyAlignment="1">
      <alignment horizontal="center" vertical="center"/>
    </xf>
    <xf numFmtId="0" fontId="46" fillId="10" borderId="31" xfId="0" applyFont="1" applyFill="1" applyBorder="1" applyAlignment="1">
      <alignment horizontal="center" vertical="center"/>
    </xf>
    <xf numFmtId="0" fontId="46" fillId="0" borderId="29" xfId="0" applyFont="1" applyBorder="1" applyAlignment="1">
      <alignment horizontal="center" vertical="center"/>
    </xf>
    <xf numFmtId="0" fontId="46" fillId="0" borderId="30" xfId="0" applyFont="1" applyBorder="1" applyAlignment="1">
      <alignment horizontal="center" vertical="center"/>
    </xf>
    <xf numFmtId="0" fontId="46" fillId="0" borderId="31" xfId="0" applyFont="1" applyBorder="1" applyAlignment="1">
      <alignment horizontal="center" vertical="center"/>
    </xf>
    <xf numFmtId="0" fontId="58" fillId="0" borderId="29" xfId="0" applyFont="1" applyBorder="1" applyAlignment="1">
      <alignment horizontal="center" vertical="center"/>
    </xf>
    <xf numFmtId="0" fontId="58" fillId="0" borderId="31" xfId="0" applyFont="1" applyBorder="1" applyAlignment="1">
      <alignment horizontal="center" vertical="center"/>
    </xf>
    <xf numFmtId="0" fontId="46" fillId="10" borderId="7" xfId="0" applyFont="1" applyFill="1" applyBorder="1" applyAlignment="1">
      <alignment horizontal="center" vertical="center"/>
    </xf>
    <xf numFmtId="0" fontId="46" fillId="10" borderId="11" xfId="0" applyFont="1" applyFill="1" applyBorder="1" applyAlignment="1">
      <alignment horizontal="center" vertical="center"/>
    </xf>
    <xf numFmtId="0" fontId="38" fillId="0" borderId="53" xfId="0" applyFont="1" applyBorder="1" applyAlignment="1">
      <alignment horizontal="center" vertical="center"/>
    </xf>
    <xf numFmtId="0" fontId="38" fillId="0" borderId="46" xfId="0" applyFont="1" applyBorder="1" applyAlignment="1">
      <alignment horizontal="center" vertical="center"/>
    </xf>
    <xf numFmtId="0" fontId="46" fillId="10" borderId="55" xfId="0" applyFont="1" applyFill="1" applyBorder="1" applyAlignment="1">
      <alignment horizontal="center" vertical="center"/>
    </xf>
    <xf numFmtId="0" fontId="48" fillId="8" borderId="30" xfId="0" applyFont="1" applyFill="1" applyBorder="1" applyAlignment="1">
      <alignment horizontal="center" vertical="center" wrapText="1"/>
    </xf>
    <xf numFmtId="0" fontId="49" fillId="8" borderId="30" xfId="0" applyFont="1" applyFill="1" applyBorder="1" applyAlignment="1">
      <alignment horizontal="center" vertical="center" wrapText="1"/>
    </xf>
    <xf numFmtId="0" fontId="49" fillId="8" borderId="31" xfId="0" applyFont="1" applyFill="1" applyBorder="1" applyAlignment="1">
      <alignment horizontal="center" vertical="center" wrapText="1"/>
    </xf>
    <xf numFmtId="0" fontId="50" fillId="4" borderId="0" xfId="0" applyFont="1" applyFill="1" applyAlignment="1">
      <alignment horizontal="left" vertical="center" wrapText="1"/>
    </xf>
    <xf numFmtId="0" fontId="46" fillId="10" borderId="47" xfId="0" applyFont="1" applyFill="1" applyBorder="1" applyAlignment="1">
      <alignment horizontal="center" vertical="center" wrapText="1"/>
    </xf>
    <xf numFmtId="0" fontId="52" fillId="10" borderId="48" xfId="0" applyFont="1" applyFill="1" applyBorder="1" applyAlignment="1">
      <alignment horizontal="center" vertical="center"/>
    </xf>
    <xf numFmtId="49" fontId="53" fillId="0" borderId="44" xfId="0" applyNumberFormat="1" applyFont="1" applyBorder="1" applyAlignment="1">
      <alignment horizontal="center" vertical="center"/>
    </xf>
    <xf numFmtId="49" fontId="53" fillId="0" borderId="31" xfId="0" applyNumberFormat="1" applyFont="1" applyBorder="1" applyAlignment="1">
      <alignment horizontal="center" vertical="center"/>
    </xf>
    <xf numFmtId="0" fontId="46" fillId="10" borderId="30" xfId="0" applyFont="1" applyFill="1" applyBorder="1" applyAlignment="1">
      <alignment horizontal="center" vertical="center" wrapText="1"/>
    </xf>
    <xf numFmtId="0" fontId="46" fillId="10" borderId="45" xfId="0" applyFont="1" applyFill="1" applyBorder="1" applyAlignment="1">
      <alignment horizontal="center" vertical="center" wrapText="1"/>
    </xf>
    <xf numFmtId="0" fontId="46" fillId="10" borderId="48" xfId="0" applyFont="1" applyFill="1" applyBorder="1" applyAlignment="1">
      <alignment horizontal="center" vertical="center" wrapText="1"/>
    </xf>
    <xf numFmtId="0" fontId="47" fillId="0" borderId="44" xfId="0" applyFont="1" applyBorder="1" applyAlignment="1">
      <alignment horizontal="center" vertical="center" wrapText="1"/>
    </xf>
    <xf numFmtId="0" fontId="47" fillId="0" borderId="30" xfId="0" applyFont="1" applyBorder="1" applyAlignment="1">
      <alignment horizontal="center" vertical="center" wrapText="1"/>
    </xf>
    <xf numFmtId="0" fontId="48" fillId="8" borderId="31" xfId="0" applyFont="1" applyFill="1" applyBorder="1" applyAlignment="1">
      <alignment horizontal="center" vertical="center" wrapText="1"/>
    </xf>
    <xf numFmtId="0" fontId="46" fillId="10" borderId="31" xfId="0" applyFont="1" applyFill="1" applyBorder="1" applyAlignment="1">
      <alignment horizontal="center" vertical="center" wrapText="1"/>
    </xf>
    <xf numFmtId="0" fontId="47" fillId="0" borderId="29" xfId="0" applyFont="1" applyBorder="1" applyAlignment="1">
      <alignment horizontal="center" vertical="center" wrapText="1"/>
    </xf>
    <xf numFmtId="0" fontId="37" fillId="10" borderId="29" xfId="0" applyFont="1" applyFill="1" applyBorder="1" applyAlignment="1">
      <alignment horizontal="center" vertical="center"/>
    </xf>
    <xf numFmtId="0" fontId="37" fillId="10" borderId="30" xfId="0" applyFont="1" applyFill="1" applyBorder="1" applyAlignment="1">
      <alignment horizontal="center" vertical="center"/>
    </xf>
    <xf numFmtId="0" fontId="37" fillId="10" borderId="31" xfId="0" applyFont="1" applyFill="1" applyBorder="1" applyAlignment="1">
      <alignment horizontal="center" vertical="center"/>
    </xf>
    <xf numFmtId="0" fontId="39" fillId="10" borderId="29" xfId="0" applyFont="1" applyFill="1" applyBorder="1" applyAlignment="1">
      <alignment horizontal="center" vertical="center" wrapText="1"/>
    </xf>
    <xf numFmtId="0" fontId="39" fillId="10" borderId="30" xfId="0" applyFont="1" applyFill="1" applyBorder="1" applyAlignment="1">
      <alignment horizontal="center" vertical="center" wrapText="1"/>
    </xf>
    <xf numFmtId="0" fontId="43" fillId="0" borderId="44" xfId="0" applyFont="1" applyBorder="1" applyAlignment="1">
      <alignment horizontal="left" vertical="center" wrapText="1"/>
    </xf>
    <xf numFmtId="0" fontId="43" fillId="0" borderId="30" xfId="0" applyFont="1" applyBorder="1" applyAlignment="1">
      <alignment horizontal="left" vertical="center" wrapText="1"/>
    </xf>
    <xf numFmtId="0" fontId="43" fillId="0" borderId="31" xfId="0" applyFont="1" applyBorder="1" applyAlignment="1">
      <alignment horizontal="left" vertical="center" wrapText="1"/>
    </xf>
    <xf numFmtId="0" fontId="44" fillId="0" borderId="45" xfId="0" applyFont="1" applyBorder="1" applyAlignment="1">
      <alignment wrapText="1"/>
    </xf>
    <xf numFmtId="0" fontId="44" fillId="0" borderId="46" xfId="0" applyFont="1" applyBorder="1" applyAlignment="1">
      <alignment wrapText="1"/>
    </xf>
    <xf numFmtId="0" fontId="37" fillId="0" borderId="2" xfId="0" applyFont="1" applyBorder="1" applyAlignment="1">
      <alignment horizontal="left" vertical="center" wrapText="1"/>
    </xf>
    <xf numFmtId="0" fontId="37" fillId="0" borderId="2" xfId="0" applyFont="1" applyBorder="1" applyAlignment="1">
      <alignment horizontal="center" vertical="center"/>
    </xf>
    <xf numFmtId="0" fontId="35" fillId="0" borderId="0" xfId="0" applyFont="1" applyAlignment="1">
      <alignment horizontal="left" vertical="center"/>
    </xf>
    <xf numFmtId="0" fontId="37" fillId="0" borderId="3" xfId="0" applyFont="1" applyBorder="1" applyAlignment="1">
      <alignment horizontal="center" vertical="center"/>
    </xf>
    <xf numFmtId="0" fontId="37" fillId="0" borderId="7" xfId="0" applyFont="1" applyBorder="1">
      <alignment vertical="center"/>
    </xf>
    <xf numFmtId="0" fontId="0" fillId="0" borderId="7" xfId="0" applyBorder="1">
      <alignment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666750</xdr:rowOff>
    </xdr:from>
    <xdr:to>
      <xdr:col>3</xdr:col>
      <xdr:colOff>2044700</xdr:colOff>
      <xdr:row>6</xdr:row>
      <xdr:rowOff>835025</xdr:rowOff>
    </xdr:to>
    <xdr:sp macro="" textlink="">
      <xdr:nvSpPr>
        <xdr:cNvPr id="2" name="正方形/長方形 1">
          <a:extLst>
            <a:ext uri="{FF2B5EF4-FFF2-40B4-BE49-F238E27FC236}">
              <a16:creationId xmlns:a16="http://schemas.microsoft.com/office/drawing/2014/main" id="{AD0069A5-7412-44AE-AA38-D6EDA0CDC06A}"/>
            </a:ext>
          </a:extLst>
        </xdr:cNvPr>
        <xdr:cNvSpPr/>
      </xdr:nvSpPr>
      <xdr:spPr>
        <a:xfrm>
          <a:off x="4505325" y="2209800"/>
          <a:ext cx="1863725" cy="168275"/>
        </a:xfrm>
        <a:prstGeom prst="rect">
          <a:avLst/>
        </a:prstGeom>
        <a:solidFill>
          <a:schemeClr val="accent5">
            <a:lumMod val="60000"/>
            <a:lumOff val="40000"/>
            <a:alpha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152400</xdr:colOff>
      <xdr:row>6</xdr:row>
      <xdr:rowOff>863600</xdr:rowOff>
    </xdr:from>
    <xdr:to>
      <xdr:col>3</xdr:col>
      <xdr:colOff>2390775</xdr:colOff>
      <xdr:row>6</xdr:row>
      <xdr:rowOff>1038225</xdr:rowOff>
    </xdr:to>
    <xdr:sp macro="" textlink="">
      <xdr:nvSpPr>
        <xdr:cNvPr id="3" name="正方形/長方形 2">
          <a:extLst>
            <a:ext uri="{FF2B5EF4-FFF2-40B4-BE49-F238E27FC236}">
              <a16:creationId xmlns:a16="http://schemas.microsoft.com/office/drawing/2014/main" id="{BF2303AF-8B20-41F2-B76D-8D9AA2F1AD3E}"/>
            </a:ext>
          </a:extLst>
        </xdr:cNvPr>
        <xdr:cNvSpPr/>
      </xdr:nvSpPr>
      <xdr:spPr>
        <a:xfrm>
          <a:off x="4476750" y="2406650"/>
          <a:ext cx="2238375" cy="174625"/>
        </a:xfrm>
        <a:prstGeom prst="rect">
          <a:avLst/>
        </a:prstGeom>
        <a:solidFill>
          <a:srgbClr val="92D050">
            <a:alpha val="4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132A4216-A1ED-4FE8-8093-038EB62F37CC}"/>
            </a:ext>
          </a:extLst>
        </xdr:cNvPr>
        <xdr:cNvSpPr/>
      </xdr:nvSpPr>
      <xdr:spPr>
        <a:xfrm>
          <a:off x="14614072" y="10160454"/>
          <a:ext cx="652689" cy="316139"/>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A1CB50C9-AB17-4E8E-96F1-481F3EBF598E}"/>
            </a:ext>
          </a:extLst>
        </xdr:cNvPr>
        <xdr:cNvSpPr/>
      </xdr:nvSpPr>
      <xdr:spPr>
        <a:xfrm>
          <a:off x="5364306" y="20223885"/>
          <a:ext cx="8816686" cy="2521815"/>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8A984B2B-1FFD-47A7-AB7D-C010ED4D5D74}"/>
            </a:ext>
          </a:extLst>
        </xdr:cNvPr>
        <xdr:cNvSpPr/>
      </xdr:nvSpPr>
      <xdr:spPr>
        <a:xfrm>
          <a:off x="5208444" y="1564408"/>
          <a:ext cx="9021328" cy="346767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aaaa@mai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mailto:aaaaa@m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5"/>
  <sheetViews>
    <sheetView showGridLines="0" tabSelected="1" zoomScaleNormal="100" zoomScaleSheetLayoutView="100" workbookViewId="0">
      <selection activeCell="D8" sqref="D8"/>
    </sheetView>
  </sheetViews>
  <sheetFormatPr defaultColWidth="9" defaultRowHeight="13"/>
  <cols>
    <col min="1" max="1" width="5.36328125" style="74" bestFit="1" customWidth="1"/>
    <col min="2" max="2" width="32.90625" style="72" hidden="1" customWidth="1"/>
    <col min="3" max="3" width="56.6328125" style="72" customWidth="1"/>
    <col min="4" max="4" width="47" style="72" customWidth="1"/>
    <col min="5" max="5" width="4.26953125" style="74" customWidth="1"/>
    <col min="6" max="16384" width="9" style="74"/>
  </cols>
  <sheetData>
    <row r="2" spans="1:4" ht="16.5">
      <c r="A2" s="185" t="s">
        <v>0</v>
      </c>
      <c r="B2" s="185"/>
      <c r="C2" s="185"/>
      <c r="D2" s="185"/>
    </row>
    <row r="3" spans="1:4" ht="14">
      <c r="B3" s="73"/>
      <c r="C3" s="73"/>
    </row>
    <row r="4" spans="1:4" ht="14">
      <c r="A4" s="83" t="s">
        <v>1</v>
      </c>
      <c r="B4" s="84" t="s">
        <v>2</v>
      </c>
      <c r="C4" s="85" t="s">
        <v>3</v>
      </c>
      <c r="D4" s="85" t="s">
        <v>4</v>
      </c>
    </row>
    <row r="5" spans="1:4" ht="63.75" hidden="1" customHeight="1">
      <c r="A5" s="75">
        <v>1</v>
      </c>
      <c r="B5" s="76" t="s">
        <v>5</v>
      </c>
      <c r="C5" s="77"/>
      <c r="D5" s="77"/>
    </row>
    <row r="6" spans="1:4" ht="63.75" customHeight="1">
      <c r="A6" s="75">
        <v>1</v>
      </c>
      <c r="B6" s="76"/>
      <c r="C6" s="77" t="s">
        <v>314</v>
      </c>
      <c r="D6" s="77"/>
    </row>
    <row r="7" spans="1:4" ht="90" customHeight="1">
      <c r="A7" s="75">
        <f t="shared" ref="A7:A14" si="0">A6+1</f>
        <v>2</v>
      </c>
      <c r="B7" s="76"/>
      <c r="C7" s="77"/>
      <c r="D7" s="77" t="s">
        <v>315</v>
      </c>
    </row>
    <row r="8" spans="1:4" ht="63.75" customHeight="1">
      <c r="A8" s="131">
        <f t="shared" si="0"/>
        <v>3</v>
      </c>
      <c r="B8" s="132"/>
      <c r="C8" s="133" t="s">
        <v>6</v>
      </c>
      <c r="D8" s="133"/>
    </row>
    <row r="9" spans="1:4" ht="120" customHeight="1">
      <c r="A9" s="75">
        <f t="shared" si="0"/>
        <v>4</v>
      </c>
      <c r="B9" s="76"/>
      <c r="C9" s="134" t="s">
        <v>316</v>
      </c>
      <c r="D9" s="86"/>
    </row>
    <row r="10" spans="1:4" ht="63.75" customHeight="1">
      <c r="A10" s="75">
        <f t="shared" si="0"/>
        <v>5</v>
      </c>
      <c r="B10" s="78"/>
      <c r="C10" s="133" t="s">
        <v>317</v>
      </c>
      <c r="D10" s="79"/>
    </row>
    <row r="11" spans="1:4" ht="63.75" customHeight="1">
      <c r="A11" s="75">
        <f t="shared" si="0"/>
        <v>6</v>
      </c>
      <c r="B11" s="78"/>
      <c r="C11" s="133" t="s">
        <v>276</v>
      </c>
      <c r="D11" s="79"/>
    </row>
    <row r="12" spans="1:4" ht="75" customHeight="1">
      <c r="A12" s="75">
        <f t="shared" si="0"/>
        <v>7</v>
      </c>
      <c r="B12" s="76"/>
      <c r="C12" s="77" t="s">
        <v>237</v>
      </c>
      <c r="D12" s="77"/>
    </row>
    <row r="13" spans="1:4" ht="75" hidden="1" customHeight="1">
      <c r="A13" s="75">
        <f t="shared" si="0"/>
        <v>8</v>
      </c>
      <c r="B13" s="76" t="s">
        <v>228</v>
      </c>
      <c r="C13" s="77"/>
      <c r="D13" s="77"/>
    </row>
    <row r="14" spans="1:4" ht="63.75" hidden="1" customHeight="1">
      <c r="A14" s="75">
        <f t="shared" si="0"/>
        <v>9</v>
      </c>
      <c r="B14" s="76" t="s">
        <v>229</v>
      </c>
      <c r="C14" s="77"/>
      <c r="D14" s="77"/>
    </row>
    <row r="15"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48</v>
      </c>
      <c r="B1" s="7"/>
      <c r="C1" s="6" t="s">
        <v>49</v>
      </c>
      <c r="I1" s="6"/>
      <c r="J1" s="6"/>
    </row>
    <row r="2" spans="1:15" ht="27" customHeight="1">
      <c r="A2" s="9" t="s">
        <v>50</v>
      </c>
      <c r="B2" s="10"/>
      <c r="C2" s="11"/>
      <c r="D2" s="11"/>
      <c r="E2" s="11"/>
      <c r="F2" s="11"/>
      <c r="G2" s="11"/>
      <c r="H2" s="12"/>
      <c r="I2" s="391" t="s">
        <v>51</v>
      </c>
      <c r="J2" s="392"/>
    </row>
    <row r="3" spans="1:15" ht="30" customHeight="1">
      <c r="A3" s="13"/>
      <c r="B3" s="14"/>
      <c r="C3" s="15"/>
      <c r="D3" s="15"/>
      <c r="E3" s="15"/>
      <c r="F3" s="15"/>
      <c r="G3" s="16" t="s">
        <v>52</v>
      </c>
      <c r="H3" s="17"/>
    </row>
    <row r="4" spans="1:15" ht="71.25" customHeight="1">
      <c r="A4" s="18"/>
      <c r="B4" s="19"/>
      <c r="C4" s="393" t="s">
        <v>53</v>
      </c>
      <c r="D4" s="394"/>
      <c r="E4" s="394"/>
      <c r="F4" s="395"/>
      <c r="G4" s="396" t="s">
        <v>54</v>
      </c>
      <c r="H4" s="397"/>
    </row>
    <row r="5" spans="1:15" ht="19" customHeight="1">
      <c r="A5" s="20"/>
      <c r="B5" s="21"/>
      <c r="C5" s="398" t="s">
        <v>55</v>
      </c>
      <c r="D5" s="22">
        <v>1</v>
      </c>
      <c r="E5" s="399" t="s">
        <v>56</v>
      </c>
      <c r="F5" s="22" t="s">
        <v>57</v>
      </c>
      <c r="G5" s="23">
        <v>653</v>
      </c>
      <c r="H5" s="24" t="s">
        <v>58</v>
      </c>
      <c r="K5" s="25"/>
      <c r="L5" s="26"/>
      <c r="M5" s="25"/>
      <c r="N5" s="26"/>
      <c r="O5" s="27"/>
    </row>
    <row r="6" spans="1:15" ht="19" customHeight="1">
      <c r="A6" s="20"/>
      <c r="B6" s="21"/>
      <c r="C6" s="398"/>
      <c r="D6" s="22">
        <v>2</v>
      </c>
      <c r="E6" s="399"/>
      <c r="F6" s="22" t="s">
        <v>59</v>
      </c>
      <c r="G6" s="23">
        <v>831</v>
      </c>
      <c r="H6" s="24" t="s">
        <v>58</v>
      </c>
      <c r="K6" s="25"/>
      <c r="L6" s="26"/>
      <c r="M6" s="25"/>
      <c r="N6" s="26"/>
      <c r="O6" s="27"/>
    </row>
    <row r="7" spans="1:15" ht="19" customHeight="1">
      <c r="A7" s="20"/>
      <c r="B7" s="21"/>
      <c r="C7" s="398"/>
      <c r="D7" s="22">
        <v>3</v>
      </c>
      <c r="E7" s="399"/>
      <c r="F7" s="22" t="s">
        <v>60</v>
      </c>
      <c r="G7" s="23">
        <v>1075</v>
      </c>
      <c r="H7" s="24" t="s">
        <v>58</v>
      </c>
      <c r="K7" s="25"/>
      <c r="L7" s="26"/>
      <c r="M7" s="25"/>
      <c r="N7" s="26"/>
      <c r="O7" s="27"/>
    </row>
    <row r="8" spans="1:15" ht="19" customHeight="1">
      <c r="A8" s="20"/>
      <c r="B8" s="21"/>
      <c r="C8" s="398"/>
      <c r="D8" s="22">
        <v>4</v>
      </c>
      <c r="E8" s="400" t="s">
        <v>61</v>
      </c>
      <c r="F8" s="400"/>
      <c r="G8" s="23">
        <v>305</v>
      </c>
      <c r="H8" s="24" t="s">
        <v>58</v>
      </c>
      <c r="K8" s="25"/>
      <c r="L8" s="26"/>
      <c r="M8" s="25"/>
      <c r="N8" s="26"/>
      <c r="O8" s="27"/>
    </row>
    <row r="9" spans="1:15" ht="19" customHeight="1">
      <c r="A9" s="20"/>
      <c r="B9" s="21"/>
      <c r="C9" s="398"/>
      <c r="D9" s="22">
        <v>5</v>
      </c>
      <c r="E9" s="399" t="s">
        <v>62</v>
      </c>
      <c r="F9" s="399"/>
      <c r="G9" s="23">
        <v>340</v>
      </c>
      <c r="H9" s="24" t="s">
        <v>58</v>
      </c>
      <c r="K9" s="25"/>
      <c r="L9" s="26"/>
      <c r="M9" s="25"/>
      <c r="N9" s="26"/>
      <c r="O9" s="27"/>
    </row>
    <row r="10" spans="1:15" ht="19" customHeight="1">
      <c r="A10" s="20"/>
      <c r="B10" s="21"/>
      <c r="C10" s="398"/>
      <c r="D10" s="22">
        <v>6</v>
      </c>
      <c r="E10" s="399" t="s">
        <v>63</v>
      </c>
      <c r="F10" s="22" t="s">
        <v>57</v>
      </c>
      <c r="G10" s="23">
        <v>642</v>
      </c>
      <c r="H10" s="24" t="s">
        <v>58</v>
      </c>
      <c r="K10" s="25"/>
      <c r="L10" s="26"/>
      <c r="M10" s="25"/>
      <c r="N10" s="26"/>
      <c r="O10" s="27"/>
    </row>
    <row r="11" spans="1:15" ht="19" customHeight="1">
      <c r="A11" s="20"/>
      <c r="B11" s="21"/>
      <c r="C11" s="398"/>
      <c r="D11" s="22">
        <v>7</v>
      </c>
      <c r="E11" s="399"/>
      <c r="F11" s="22" t="s">
        <v>59</v>
      </c>
      <c r="G11" s="23">
        <v>776</v>
      </c>
      <c r="H11" s="24" t="s">
        <v>58</v>
      </c>
      <c r="K11" s="25"/>
      <c r="L11" s="26"/>
      <c r="M11" s="25"/>
      <c r="N11" s="26"/>
      <c r="O11" s="27"/>
    </row>
    <row r="12" spans="1:15" ht="19" customHeight="1">
      <c r="A12" s="20"/>
      <c r="B12" s="21"/>
      <c r="C12" s="398"/>
      <c r="D12" s="22">
        <v>8</v>
      </c>
      <c r="E12" s="399"/>
      <c r="F12" s="22" t="s">
        <v>60</v>
      </c>
      <c r="G12" s="23">
        <v>1272</v>
      </c>
      <c r="H12" s="24" t="s">
        <v>58</v>
      </c>
      <c r="K12" s="25"/>
      <c r="L12" s="26"/>
      <c r="M12" s="25"/>
      <c r="N12" s="26"/>
      <c r="O12" s="27"/>
    </row>
    <row r="13" spans="1:15" ht="19" customHeight="1">
      <c r="A13" s="20"/>
      <c r="B13" s="21"/>
      <c r="C13" s="28" t="s">
        <v>64</v>
      </c>
      <c r="D13" s="22">
        <v>9</v>
      </c>
      <c r="E13" s="399" t="s">
        <v>65</v>
      </c>
      <c r="F13" s="399"/>
      <c r="G13" s="23">
        <v>44</v>
      </c>
      <c r="H13" s="24" t="s">
        <v>66</v>
      </c>
      <c r="K13" s="25"/>
      <c r="L13" s="27"/>
      <c r="M13" s="27"/>
      <c r="N13" s="26"/>
      <c r="O13" s="25"/>
    </row>
    <row r="14" spans="1:15" ht="19" customHeight="1">
      <c r="A14" s="20"/>
      <c r="B14" s="21"/>
      <c r="C14" s="398" t="s">
        <v>67</v>
      </c>
      <c r="D14" s="22">
        <v>10</v>
      </c>
      <c r="E14" s="399" t="s">
        <v>68</v>
      </c>
      <c r="F14" s="399"/>
      <c r="G14" s="23">
        <v>500</v>
      </c>
      <c r="H14" s="24" t="s">
        <v>58</v>
      </c>
      <c r="K14" s="25"/>
      <c r="L14" s="26"/>
      <c r="M14" s="25"/>
      <c r="N14" s="26"/>
      <c r="O14" s="27"/>
    </row>
    <row r="15" spans="1:15" ht="19" customHeight="1">
      <c r="A15" s="20"/>
      <c r="B15" s="21"/>
      <c r="C15" s="398"/>
      <c r="D15" s="22">
        <v>11</v>
      </c>
      <c r="E15" s="399" t="s">
        <v>69</v>
      </c>
      <c r="F15" s="399"/>
      <c r="G15" s="23">
        <v>431</v>
      </c>
      <c r="H15" s="24" t="s">
        <v>58</v>
      </c>
      <c r="K15" s="25"/>
      <c r="L15" s="26"/>
      <c r="M15" s="25"/>
      <c r="N15" s="26"/>
      <c r="O15" s="27"/>
    </row>
    <row r="16" spans="1:15" ht="19" customHeight="1">
      <c r="A16" s="20"/>
      <c r="B16" s="21"/>
      <c r="C16" s="398"/>
      <c r="D16" s="22">
        <v>12</v>
      </c>
      <c r="E16" s="399" t="s">
        <v>70</v>
      </c>
      <c r="F16" s="399"/>
      <c r="G16" s="23">
        <v>464</v>
      </c>
      <c r="H16" s="24" t="s">
        <v>58</v>
      </c>
      <c r="K16" s="25"/>
      <c r="L16" s="26"/>
      <c r="M16" s="25"/>
      <c r="N16" s="26"/>
      <c r="O16" s="27"/>
    </row>
    <row r="17" spans="1:28" ht="19" customHeight="1">
      <c r="A17" s="20"/>
      <c r="B17" s="21"/>
      <c r="C17" s="398"/>
      <c r="D17" s="22">
        <v>13</v>
      </c>
      <c r="E17" s="399" t="s">
        <v>71</v>
      </c>
      <c r="F17" s="399"/>
      <c r="G17" s="23">
        <v>153</v>
      </c>
      <c r="H17" s="24" t="s">
        <v>58</v>
      </c>
      <c r="K17" s="25"/>
      <c r="L17" s="26"/>
      <c r="M17" s="25"/>
      <c r="N17" s="26"/>
      <c r="O17" s="27"/>
    </row>
    <row r="18" spans="1:28" ht="19" customHeight="1">
      <c r="A18" s="20"/>
      <c r="B18" s="21"/>
      <c r="C18" s="398"/>
      <c r="D18" s="22">
        <v>14</v>
      </c>
      <c r="E18" s="399" t="s">
        <v>72</v>
      </c>
      <c r="F18" s="399"/>
      <c r="G18" s="23">
        <v>1002</v>
      </c>
      <c r="H18" s="24" t="s">
        <v>58</v>
      </c>
      <c r="K18" s="25"/>
      <c r="L18" s="26"/>
      <c r="M18" s="25"/>
      <c r="N18" s="26"/>
      <c r="O18" s="27"/>
    </row>
    <row r="19" spans="1:28" ht="19" customHeight="1">
      <c r="A19" s="20"/>
      <c r="B19" s="21"/>
      <c r="C19" s="398"/>
      <c r="D19" s="22">
        <v>15</v>
      </c>
      <c r="E19" s="399" t="s">
        <v>73</v>
      </c>
      <c r="F19" s="399"/>
      <c r="G19" s="23">
        <v>573</v>
      </c>
      <c r="H19" s="24" t="s">
        <v>58</v>
      </c>
      <c r="K19" s="25"/>
      <c r="L19" s="26"/>
      <c r="M19" s="25"/>
      <c r="N19" s="26"/>
      <c r="O19" s="27"/>
    </row>
    <row r="20" spans="1:28" ht="19" customHeight="1">
      <c r="A20" s="20"/>
      <c r="B20" s="21"/>
      <c r="C20" s="398"/>
      <c r="D20" s="22">
        <v>16</v>
      </c>
      <c r="E20" s="399" t="s">
        <v>74</v>
      </c>
      <c r="F20" s="399"/>
      <c r="G20" s="23">
        <v>227</v>
      </c>
      <c r="H20" s="24" t="s">
        <v>58</v>
      </c>
      <c r="K20" s="25"/>
      <c r="L20" s="26"/>
      <c r="M20" s="25"/>
      <c r="N20" s="26"/>
      <c r="O20" s="27"/>
    </row>
    <row r="21" spans="1:28" s="29" customFormat="1" ht="19" customHeight="1">
      <c r="A21" s="20"/>
      <c r="B21" s="21"/>
      <c r="C21" s="398"/>
      <c r="D21" s="22">
        <v>17</v>
      </c>
      <c r="E21" s="399" t="s">
        <v>75</v>
      </c>
      <c r="F21" s="399"/>
      <c r="G21" s="23">
        <v>252</v>
      </c>
      <c r="H21" s="24" t="s">
        <v>58</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98"/>
      <c r="D22" s="22">
        <v>18</v>
      </c>
      <c r="E22" s="402" t="s">
        <v>76</v>
      </c>
      <c r="F22" s="402"/>
      <c r="G22" s="23">
        <v>82</v>
      </c>
      <c r="H22" s="24" t="s">
        <v>58</v>
      </c>
      <c r="K22" s="25"/>
      <c r="L22" s="26"/>
      <c r="M22" s="25"/>
      <c r="N22" s="26"/>
      <c r="O22" s="27"/>
    </row>
    <row r="23" spans="1:28" ht="19" customHeight="1">
      <c r="A23" s="20"/>
      <c r="B23" s="21"/>
      <c r="C23" s="403" t="s">
        <v>77</v>
      </c>
      <c r="D23" s="22">
        <v>19</v>
      </c>
      <c r="E23" s="399" t="s">
        <v>78</v>
      </c>
      <c r="F23" s="399"/>
      <c r="G23" s="23">
        <v>637</v>
      </c>
      <c r="H23" s="24" t="s">
        <v>58</v>
      </c>
      <c r="K23" s="25"/>
      <c r="L23" s="26"/>
      <c r="M23" s="25"/>
      <c r="N23" s="26"/>
      <c r="O23" s="27"/>
    </row>
    <row r="24" spans="1:28" ht="19" customHeight="1">
      <c r="A24" s="20"/>
      <c r="B24" s="21"/>
      <c r="C24" s="403"/>
      <c r="D24" s="22">
        <v>20</v>
      </c>
      <c r="E24" s="399" t="s">
        <v>79</v>
      </c>
      <c r="F24" s="399"/>
      <c r="G24" s="23">
        <v>873</v>
      </c>
      <c r="H24" s="24" t="s">
        <v>58</v>
      </c>
      <c r="K24" s="25"/>
      <c r="L24" s="26"/>
      <c r="M24" s="25"/>
      <c r="N24" s="26"/>
      <c r="O24" s="27"/>
    </row>
    <row r="25" spans="1:28" ht="19" customHeight="1">
      <c r="A25" s="20"/>
      <c r="B25" s="21"/>
      <c r="C25" s="403" t="s">
        <v>80</v>
      </c>
      <c r="D25" s="22">
        <v>21</v>
      </c>
      <c r="E25" s="399" t="s">
        <v>81</v>
      </c>
      <c r="F25" s="399"/>
      <c r="G25" s="23">
        <v>40</v>
      </c>
      <c r="H25" s="24" t="s">
        <v>66</v>
      </c>
      <c r="K25" s="25"/>
      <c r="L25" s="27"/>
      <c r="M25" s="27"/>
      <c r="N25" s="26"/>
      <c r="O25" s="25"/>
    </row>
    <row r="26" spans="1:28" ht="19" customHeight="1">
      <c r="A26" s="20"/>
      <c r="B26" s="21"/>
      <c r="C26" s="403"/>
      <c r="D26" s="22">
        <v>22</v>
      </c>
      <c r="E26" s="399" t="s">
        <v>82</v>
      </c>
      <c r="F26" s="399"/>
      <c r="G26" s="23">
        <v>48</v>
      </c>
      <c r="H26" s="24" t="s">
        <v>66</v>
      </c>
      <c r="K26" s="25"/>
      <c r="L26" s="27"/>
      <c r="M26" s="27"/>
      <c r="N26" s="26"/>
      <c r="O26" s="25"/>
    </row>
    <row r="27" spans="1:28" ht="19" customHeight="1">
      <c r="A27" s="20"/>
      <c r="B27" s="21"/>
      <c r="C27" s="403"/>
      <c r="D27" s="22">
        <v>23</v>
      </c>
      <c r="E27" s="399" t="s">
        <v>83</v>
      </c>
      <c r="F27" s="399"/>
      <c r="G27" s="23">
        <v>39</v>
      </c>
      <c r="H27" s="24" t="s">
        <v>66</v>
      </c>
      <c r="K27" s="25"/>
      <c r="L27" s="27"/>
      <c r="M27" s="27"/>
      <c r="N27" s="26"/>
      <c r="O27" s="25"/>
    </row>
    <row r="28" spans="1:28" ht="19" customHeight="1">
      <c r="A28" s="20"/>
      <c r="B28" s="21"/>
      <c r="C28" s="403"/>
      <c r="D28" s="22">
        <v>24</v>
      </c>
      <c r="E28" s="399" t="s">
        <v>84</v>
      </c>
      <c r="F28" s="399"/>
      <c r="G28" s="23">
        <v>48</v>
      </c>
      <c r="H28" s="24" t="s">
        <v>66</v>
      </c>
      <c r="K28" s="25"/>
      <c r="L28" s="27"/>
      <c r="M28" s="27"/>
      <c r="N28" s="26"/>
      <c r="O28" s="25"/>
    </row>
    <row r="29" spans="1:28" ht="19" customHeight="1">
      <c r="A29" s="20"/>
      <c r="B29" s="21"/>
      <c r="C29" s="403"/>
      <c r="D29" s="22">
        <v>25</v>
      </c>
      <c r="E29" s="399" t="s">
        <v>85</v>
      </c>
      <c r="F29" s="399"/>
      <c r="G29" s="23">
        <v>43</v>
      </c>
      <c r="H29" s="24" t="s">
        <v>66</v>
      </c>
      <c r="K29" s="25"/>
      <c r="L29" s="27"/>
      <c r="M29" s="27"/>
      <c r="N29" s="26"/>
      <c r="O29" s="25"/>
    </row>
    <row r="30" spans="1:28" ht="19" customHeight="1">
      <c r="A30" s="20"/>
      <c r="B30" s="21"/>
      <c r="C30" s="403"/>
      <c r="D30" s="22">
        <v>26</v>
      </c>
      <c r="E30" s="399" t="s">
        <v>86</v>
      </c>
      <c r="F30" s="399"/>
      <c r="G30" s="23">
        <v>48</v>
      </c>
      <c r="H30" s="24" t="s">
        <v>66</v>
      </c>
      <c r="K30" s="25"/>
      <c r="L30" s="27"/>
      <c r="M30" s="27"/>
      <c r="N30" s="26"/>
      <c r="O30" s="25"/>
    </row>
    <row r="31" spans="1:28" ht="19" customHeight="1">
      <c r="A31" s="20"/>
      <c r="B31" s="21"/>
      <c r="C31" s="403"/>
      <c r="D31" s="22">
        <v>27</v>
      </c>
      <c r="E31" s="400" t="s">
        <v>87</v>
      </c>
      <c r="F31" s="400"/>
      <c r="G31" s="23">
        <v>37</v>
      </c>
      <c r="H31" s="24" t="s">
        <v>66</v>
      </c>
      <c r="K31" s="25"/>
      <c r="L31" s="27"/>
      <c r="M31" s="27"/>
      <c r="N31" s="26"/>
      <c r="O31" s="25"/>
    </row>
    <row r="32" spans="1:28" ht="19" customHeight="1">
      <c r="A32" s="30"/>
      <c r="B32" s="31"/>
      <c r="C32" s="403"/>
      <c r="D32" s="22">
        <v>28</v>
      </c>
      <c r="E32" s="400" t="s">
        <v>88</v>
      </c>
      <c r="F32" s="400"/>
      <c r="G32" s="23">
        <v>37</v>
      </c>
      <c r="H32" s="24" t="s">
        <v>66</v>
      </c>
      <c r="K32" s="25"/>
      <c r="L32" s="27"/>
      <c r="M32" s="27"/>
      <c r="N32" s="26"/>
      <c r="O32" s="25"/>
    </row>
    <row r="33" spans="1:10" ht="246.75" customHeight="1">
      <c r="A33" s="32" t="s">
        <v>89</v>
      </c>
      <c r="B33" s="33"/>
      <c r="C33" s="34"/>
      <c r="D33" s="35"/>
      <c r="E33" s="36"/>
      <c r="F33" s="37"/>
      <c r="G33" s="404" t="s">
        <v>90</v>
      </c>
      <c r="H33" s="405"/>
    </row>
    <row r="34" spans="1:10" ht="70.5" customHeight="1">
      <c r="A34" s="38" t="s">
        <v>91</v>
      </c>
      <c r="B34" s="39"/>
      <c r="C34" s="40"/>
      <c r="D34" s="41"/>
      <c r="E34" s="42"/>
      <c r="F34" s="43"/>
      <c r="G34" s="406" t="s">
        <v>92</v>
      </c>
      <c r="H34" s="407"/>
    </row>
    <row r="35" spans="1:10" ht="21" customHeight="1">
      <c r="A35" s="44" t="s">
        <v>93</v>
      </c>
      <c r="B35" s="44"/>
      <c r="C35" s="27"/>
      <c r="D35" s="27"/>
      <c r="E35" s="44"/>
      <c r="F35" s="27"/>
      <c r="G35" s="45"/>
      <c r="H35" s="45"/>
    </row>
    <row r="36" spans="1:10" ht="21" customHeight="1">
      <c r="A36" s="8" t="s">
        <v>94</v>
      </c>
    </row>
    <row r="37" spans="1:10" ht="21" customHeight="1">
      <c r="A37" s="8" t="s">
        <v>95</v>
      </c>
    </row>
    <row r="38" spans="1:10" ht="21" customHeight="1">
      <c r="B38" s="8" t="s">
        <v>96</v>
      </c>
    </row>
    <row r="39" spans="1:10" ht="21" customHeight="1">
      <c r="A39" s="8" t="s">
        <v>97</v>
      </c>
    </row>
    <row r="40" spans="1:10">
      <c r="A40" s="8" t="s">
        <v>98</v>
      </c>
    </row>
    <row r="41" spans="1:10">
      <c r="A41" s="8" t="s">
        <v>99</v>
      </c>
    </row>
    <row r="42" spans="1:10">
      <c r="A42" s="8" t="s">
        <v>100</v>
      </c>
    </row>
    <row r="44" spans="1:10" ht="19">
      <c r="I44" s="401" t="s">
        <v>101</v>
      </c>
      <c r="J44" s="401"/>
    </row>
    <row r="45" spans="1:10" ht="21">
      <c r="I45" s="46"/>
      <c r="J45" s="46"/>
    </row>
    <row r="48" spans="1:10" ht="19">
      <c r="A48" s="9" t="s">
        <v>102</v>
      </c>
      <c r="B48" s="10"/>
      <c r="C48" s="11"/>
      <c r="D48" s="11"/>
      <c r="E48" s="11"/>
      <c r="F48" s="11"/>
      <c r="G48" s="11"/>
      <c r="H48" s="47"/>
      <c r="I48" s="47"/>
      <c r="J48" s="12"/>
    </row>
    <row r="49" spans="1:10" ht="16.5">
      <c r="A49" s="13"/>
      <c r="B49" s="14"/>
      <c r="C49" s="15"/>
      <c r="D49" s="15"/>
      <c r="E49" s="15"/>
      <c r="F49" s="15"/>
      <c r="G49" s="408" t="s">
        <v>103</v>
      </c>
      <c r="H49" s="409"/>
      <c r="I49" s="408" t="s">
        <v>104</v>
      </c>
      <c r="J49" s="409"/>
    </row>
    <row r="50" spans="1:10" ht="14.25" customHeight="1">
      <c r="A50" s="18"/>
      <c r="B50" s="19"/>
      <c r="C50" s="393" t="s">
        <v>105</v>
      </c>
      <c r="D50" s="394"/>
      <c r="E50" s="394"/>
      <c r="F50" s="395"/>
      <c r="G50" s="413" t="s">
        <v>106</v>
      </c>
      <c r="H50" s="414"/>
      <c r="I50" s="417" t="s">
        <v>107</v>
      </c>
      <c r="J50" s="418"/>
    </row>
    <row r="51" spans="1:10" ht="29.25" customHeight="1">
      <c r="A51" s="48"/>
      <c r="B51" s="49"/>
      <c r="C51" s="410"/>
      <c r="D51" s="411"/>
      <c r="E51" s="411"/>
      <c r="F51" s="412"/>
      <c r="G51" s="415"/>
      <c r="H51" s="416"/>
      <c r="I51" s="419"/>
      <c r="J51" s="420"/>
    </row>
    <row r="52" spans="1:10" ht="21">
      <c r="A52" s="20"/>
      <c r="B52" s="21"/>
      <c r="C52" s="398" t="s">
        <v>55</v>
      </c>
      <c r="D52" s="22">
        <v>1</v>
      </c>
      <c r="E52" s="399" t="s">
        <v>56</v>
      </c>
      <c r="F52" s="22" t="s">
        <v>57</v>
      </c>
      <c r="G52" s="50">
        <v>20</v>
      </c>
      <c r="H52" s="51" t="s">
        <v>108</v>
      </c>
      <c r="I52" s="23">
        <v>200</v>
      </c>
      <c r="J52" s="51" t="s">
        <v>58</v>
      </c>
    </row>
    <row r="53" spans="1:10" ht="21">
      <c r="A53" s="20"/>
      <c r="B53" s="21"/>
      <c r="C53" s="398"/>
      <c r="D53" s="22">
        <v>2</v>
      </c>
      <c r="E53" s="399"/>
      <c r="F53" s="22" t="s">
        <v>59</v>
      </c>
      <c r="G53" s="50">
        <v>20</v>
      </c>
      <c r="H53" s="51" t="s">
        <v>108</v>
      </c>
      <c r="I53" s="23">
        <v>200</v>
      </c>
      <c r="J53" s="51" t="s">
        <v>58</v>
      </c>
    </row>
    <row r="54" spans="1:10" ht="21">
      <c r="A54" s="20"/>
      <c r="B54" s="21"/>
      <c r="C54" s="398"/>
      <c r="D54" s="22">
        <v>3</v>
      </c>
      <c r="E54" s="399"/>
      <c r="F54" s="22" t="s">
        <v>60</v>
      </c>
      <c r="G54" s="50">
        <v>20</v>
      </c>
      <c r="H54" s="51" t="s">
        <v>108</v>
      </c>
      <c r="I54" s="23">
        <v>200</v>
      </c>
      <c r="J54" s="51" t="s">
        <v>58</v>
      </c>
    </row>
    <row r="55" spans="1:10" ht="21">
      <c r="A55" s="20"/>
      <c r="B55" s="21"/>
      <c r="C55" s="398"/>
      <c r="D55" s="22">
        <v>4</v>
      </c>
      <c r="E55" s="400" t="s">
        <v>61</v>
      </c>
      <c r="F55" s="400"/>
      <c r="G55" s="50">
        <v>20</v>
      </c>
      <c r="H55" s="51" t="s">
        <v>108</v>
      </c>
      <c r="I55" s="23">
        <v>200</v>
      </c>
      <c r="J55" s="51" t="s">
        <v>58</v>
      </c>
    </row>
    <row r="56" spans="1:10" ht="21">
      <c r="A56" s="20"/>
      <c r="B56" s="21"/>
      <c r="C56" s="398"/>
      <c r="D56" s="22">
        <v>5</v>
      </c>
      <c r="E56" s="399" t="s">
        <v>62</v>
      </c>
      <c r="F56" s="399"/>
      <c r="G56" s="50">
        <v>20</v>
      </c>
      <c r="H56" s="51" t="s">
        <v>108</v>
      </c>
      <c r="I56" s="23">
        <v>200</v>
      </c>
      <c r="J56" s="51" t="s">
        <v>58</v>
      </c>
    </row>
    <row r="57" spans="1:10" ht="21">
      <c r="A57" s="20"/>
      <c r="B57" s="21"/>
      <c r="C57" s="398"/>
      <c r="D57" s="22">
        <v>6</v>
      </c>
      <c r="E57" s="399" t="s">
        <v>63</v>
      </c>
      <c r="F57" s="22" t="s">
        <v>57</v>
      </c>
      <c r="G57" s="50">
        <v>20</v>
      </c>
      <c r="H57" s="51" t="s">
        <v>108</v>
      </c>
      <c r="I57" s="23">
        <v>200</v>
      </c>
      <c r="J57" s="51" t="s">
        <v>58</v>
      </c>
    </row>
    <row r="58" spans="1:10" ht="21">
      <c r="A58" s="20"/>
      <c r="B58" s="21"/>
      <c r="C58" s="398"/>
      <c r="D58" s="22">
        <v>7</v>
      </c>
      <c r="E58" s="399"/>
      <c r="F58" s="22" t="s">
        <v>59</v>
      </c>
      <c r="G58" s="50">
        <v>20</v>
      </c>
      <c r="H58" s="51" t="s">
        <v>108</v>
      </c>
      <c r="I58" s="23">
        <v>200</v>
      </c>
      <c r="J58" s="51" t="s">
        <v>58</v>
      </c>
    </row>
    <row r="59" spans="1:10" ht="21">
      <c r="A59" s="20"/>
      <c r="B59" s="21"/>
      <c r="C59" s="398"/>
      <c r="D59" s="22">
        <v>8</v>
      </c>
      <c r="E59" s="399"/>
      <c r="F59" s="22" t="s">
        <v>60</v>
      </c>
      <c r="G59" s="50">
        <v>20</v>
      </c>
      <c r="H59" s="51" t="s">
        <v>108</v>
      </c>
      <c r="I59" s="23">
        <v>200</v>
      </c>
      <c r="J59" s="51" t="s">
        <v>58</v>
      </c>
    </row>
    <row r="60" spans="1:10" ht="21">
      <c r="A60" s="20"/>
      <c r="B60" s="21"/>
      <c r="C60" s="28" t="s">
        <v>64</v>
      </c>
      <c r="D60" s="22">
        <v>9</v>
      </c>
      <c r="E60" s="399" t="s">
        <v>65</v>
      </c>
      <c r="F60" s="399"/>
      <c r="G60" s="50">
        <v>20</v>
      </c>
      <c r="H60" s="51" t="s">
        <v>108</v>
      </c>
      <c r="I60" s="23">
        <v>200</v>
      </c>
      <c r="J60" s="51" t="s">
        <v>58</v>
      </c>
    </row>
    <row r="61" spans="1:10" ht="21">
      <c r="A61" s="20"/>
      <c r="B61" s="21"/>
      <c r="C61" s="398" t="s">
        <v>67</v>
      </c>
      <c r="D61" s="22">
        <v>10</v>
      </c>
      <c r="E61" s="399" t="s">
        <v>68</v>
      </c>
      <c r="F61" s="399"/>
      <c r="G61" s="50">
        <v>20</v>
      </c>
      <c r="H61" s="51" t="s">
        <v>108</v>
      </c>
      <c r="I61" s="23">
        <v>200</v>
      </c>
      <c r="J61" s="51" t="s">
        <v>58</v>
      </c>
    </row>
    <row r="62" spans="1:10" ht="21">
      <c r="A62" s="20"/>
      <c r="B62" s="21"/>
      <c r="C62" s="398"/>
      <c r="D62" s="22">
        <v>11</v>
      </c>
      <c r="E62" s="399" t="s">
        <v>69</v>
      </c>
      <c r="F62" s="399"/>
      <c r="G62" s="50">
        <v>20</v>
      </c>
      <c r="H62" s="51" t="s">
        <v>108</v>
      </c>
      <c r="I62" s="23">
        <v>200</v>
      </c>
      <c r="J62" s="51" t="s">
        <v>58</v>
      </c>
    </row>
    <row r="63" spans="1:10" ht="21">
      <c r="A63" s="20"/>
      <c r="B63" s="21"/>
      <c r="C63" s="398"/>
      <c r="D63" s="22">
        <v>12</v>
      </c>
      <c r="E63" s="399" t="s">
        <v>70</v>
      </c>
      <c r="F63" s="399"/>
      <c r="G63" s="50">
        <v>20</v>
      </c>
      <c r="H63" s="51" t="s">
        <v>108</v>
      </c>
      <c r="I63" s="23">
        <v>200</v>
      </c>
      <c r="J63" s="51" t="s">
        <v>58</v>
      </c>
    </row>
    <row r="64" spans="1:10" ht="21">
      <c r="A64" s="20"/>
      <c r="B64" s="21"/>
      <c r="C64" s="398"/>
      <c r="D64" s="22">
        <v>13</v>
      </c>
      <c r="E64" s="399" t="s">
        <v>71</v>
      </c>
      <c r="F64" s="399"/>
      <c r="G64" s="50">
        <v>20</v>
      </c>
      <c r="H64" s="51" t="s">
        <v>108</v>
      </c>
      <c r="I64" s="23">
        <v>200</v>
      </c>
      <c r="J64" s="51" t="s">
        <v>58</v>
      </c>
    </row>
    <row r="65" spans="1:10" ht="21">
      <c r="A65" s="20"/>
      <c r="B65" s="21"/>
      <c r="C65" s="398"/>
      <c r="D65" s="22">
        <v>14</v>
      </c>
      <c r="E65" s="399" t="s">
        <v>72</v>
      </c>
      <c r="F65" s="399"/>
      <c r="G65" s="50">
        <v>20</v>
      </c>
      <c r="H65" s="51" t="s">
        <v>108</v>
      </c>
      <c r="I65" s="23">
        <v>200</v>
      </c>
      <c r="J65" s="51" t="s">
        <v>58</v>
      </c>
    </row>
    <row r="66" spans="1:10" ht="21">
      <c r="A66" s="20"/>
      <c r="B66" s="21"/>
      <c r="C66" s="398"/>
      <c r="D66" s="22">
        <v>15</v>
      </c>
      <c r="E66" s="399" t="s">
        <v>73</v>
      </c>
      <c r="F66" s="399"/>
      <c r="G66" s="50">
        <v>20</v>
      </c>
      <c r="H66" s="51" t="s">
        <v>108</v>
      </c>
      <c r="I66" s="23">
        <v>200</v>
      </c>
      <c r="J66" s="51" t="s">
        <v>58</v>
      </c>
    </row>
    <row r="67" spans="1:10" ht="21">
      <c r="A67" s="20"/>
      <c r="B67" s="21"/>
      <c r="C67" s="398"/>
      <c r="D67" s="52">
        <v>16</v>
      </c>
      <c r="E67" s="421" t="s">
        <v>74</v>
      </c>
      <c r="F67" s="53" t="s">
        <v>109</v>
      </c>
      <c r="G67" s="54" t="s">
        <v>110</v>
      </c>
      <c r="H67" s="51" t="s">
        <v>108</v>
      </c>
      <c r="I67" s="423">
        <v>200</v>
      </c>
      <c r="J67" s="423" t="s">
        <v>58</v>
      </c>
    </row>
    <row r="68" spans="1:10" ht="21">
      <c r="A68" s="20"/>
      <c r="B68" s="21"/>
      <c r="C68" s="398"/>
      <c r="D68" s="52">
        <v>17</v>
      </c>
      <c r="E68" s="422"/>
      <c r="F68" s="53" t="s">
        <v>111</v>
      </c>
      <c r="G68" s="54" t="s">
        <v>112</v>
      </c>
      <c r="H68" s="51" t="s">
        <v>108</v>
      </c>
      <c r="I68" s="424"/>
      <c r="J68" s="424"/>
    </row>
    <row r="69" spans="1:10" ht="21">
      <c r="A69" s="20"/>
      <c r="B69" s="21"/>
      <c r="C69" s="398"/>
      <c r="D69" s="52">
        <v>18</v>
      </c>
      <c r="E69" s="399" t="s">
        <v>75</v>
      </c>
      <c r="F69" s="399"/>
      <c r="G69" s="50">
        <v>20</v>
      </c>
      <c r="H69" s="51" t="s">
        <v>108</v>
      </c>
      <c r="I69" s="23">
        <v>200</v>
      </c>
      <c r="J69" s="51" t="s">
        <v>58</v>
      </c>
    </row>
    <row r="70" spans="1:10" ht="21">
      <c r="A70" s="20"/>
      <c r="B70" s="21"/>
      <c r="C70" s="398"/>
      <c r="D70" s="52">
        <v>19</v>
      </c>
      <c r="E70" s="402" t="s">
        <v>76</v>
      </c>
      <c r="F70" s="402"/>
      <c r="G70" s="50">
        <v>20</v>
      </c>
      <c r="H70" s="51" t="s">
        <v>108</v>
      </c>
      <c r="I70" s="23">
        <v>200</v>
      </c>
      <c r="J70" s="51" t="s">
        <v>58</v>
      </c>
    </row>
    <row r="71" spans="1:10" ht="21">
      <c r="A71" s="20"/>
      <c r="B71" s="21"/>
      <c r="C71" s="403" t="s">
        <v>77</v>
      </c>
      <c r="D71" s="52">
        <v>20</v>
      </c>
      <c r="E71" s="399" t="s">
        <v>78</v>
      </c>
      <c r="F71" s="399"/>
      <c r="G71" s="50">
        <v>20</v>
      </c>
      <c r="H71" s="51" t="s">
        <v>108</v>
      </c>
      <c r="I71" s="23">
        <v>200</v>
      </c>
      <c r="J71" s="51" t="s">
        <v>58</v>
      </c>
    </row>
    <row r="72" spans="1:10" ht="21">
      <c r="A72" s="20"/>
      <c r="B72" s="21"/>
      <c r="C72" s="403"/>
      <c r="D72" s="52">
        <v>21</v>
      </c>
      <c r="E72" s="399" t="s">
        <v>79</v>
      </c>
      <c r="F72" s="399"/>
      <c r="G72" s="50">
        <v>20</v>
      </c>
      <c r="H72" s="51" t="s">
        <v>108</v>
      </c>
      <c r="I72" s="23">
        <v>200</v>
      </c>
      <c r="J72" s="51" t="s">
        <v>58</v>
      </c>
    </row>
    <row r="73" spans="1:10" ht="21">
      <c r="A73" s="20"/>
      <c r="B73" s="21"/>
      <c r="C73" s="403" t="s">
        <v>80</v>
      </c>
      <c r="D73" s="52">
        <v>22</v>
      </c>
      <c r="E73" s="399" t="s">
        <v>81</v>
      </c>
      <c r="F73" s="399"/>
      <c r="G73" s="50" t="s">
        <v>113</v>
      </c>
      <c r="H73" s="51" t="s">
        <v>113</v>
      </c>
      <c r="I73" s="51" t="s">
        <v>113</v>
      </c>
      <c r="J73" s="51" t="s">
        <v>113</v>
      </c>
    </row>
    <row r="74" spans="1:10" ht="21">
      <c r="A74" s="20"/>
      <c r="B74" s="21"/>
      <c r="C74" s="403"/>
      <c r="D74" s="52">
        <v>23</v>
      </c>
      <c r="E74" s="399" t="s">
        <v>82</v>
      </c>
      <c r="F74" s="399"/>
      <c r="G74" s="50" t="s">
        <v>113</v>
      </c>
      <c r="H74" s="51" t="s">
        <v>113</v>
      </c>
      <c r="I74" s="51" t="s">
        <v>113</v>
      </c>
      <c r="J74" s="51" t="s">
        <v>113</v>
      </c>
    </row>
    <row r="75" spans="1:10" ht="21">
      <c r="A75" s="20"/>
      <c r="B75" s="21"/>
      <c r="C75" s="403"/>
      <c r="D75" s="52">
        <v>24</v>
      </c>
      <c r="E75" s="399" t="s">
        <v>83</v>
      </c>
      <c r="F75" s="399"/>
      <c r="G75" s="50" t="s">
        <v>113</v>
      </c>
      <c r="H75" s="51" t="s">
        <v>113</v>
      </c>
      <c r="I75" s="51" t="s">
        <v>113</v>
      </c>
      <c r="J75" s="51" t="s">
        <v>113</v>
      </c>
    </row>
    <row r="76" spans="1:10" ht="21">
      <c r="A76" s="20"/>
      <c r="B76" s="21"/>
      <c r="C76" s="403"/>
      <c r="D76" s="52">
        <v>25</v>
      </c>
      <c r="E76" s="399" t="s">
        <v>84</v>
      </c>
      <c r="F76" s="399"/>
      <c r="G76" s="50" t="s">
        <v>113</v>
      </c>
      <c r="H76" s="51" t="s">
        <v>113</v>
      </c>
      <c r="I76" s="51" t="s">
        <v>113</v>
      </c>
      <c r="J76" s="51" t="s">
        <v>113</v>
      </c>
    </row>
    <row r="77" spans="1:10" ht="21">
      <c r="A77" s="20"/>
      <c r="B77" s="21"/>
      <c r="C77" s="403"/>
      <c r="D77" s="52">
        <v>26</v>
      </c>
      <c r="E77" s="399" t="s">
        <v>85</v>
      </c>
      <c r="F77" s="399"/>
      <c r="G77" s="50" t="s">
        <v>113</v>
      </c>
      <c r="H77" s="51" t="s">
        <v>113</v>
      </c>
      <c r="I77" s="51" t="s">
        <v>113</v>
      </c>
      <c r="J77" s="51" t="s">
        <v>113</v>
      </c>
    </row>
    <row r="78" spans="1:10" ht="21">
      <c r="A78" s="20"/>
      <c r="B78" s="21"/>
      <c r="C78" s="403"/>
      <c r="D78" s="52">
        <v>27</v>
      </c>
      <c r="E78" s="399" t="s">
        <v>86</v>
      </c>
      <c r="F78" s="399"/>
      <c r="G78" s="50" t="s">
        <v>113</v>
      </c>
      <c r="H78" s="51" t="s">
        <v>113</v>
      </c>
      <c r="I78" s="51" t="s">
        <v>113</v>
      </c>
      <c r="J78" s="51" t="s">
        <v>113</v>
      </c>
    </row>
    <row r="79" spans="1:10" ht="21">
      <c r="A79" s="20"/>
      <c r="B79" s="21"/>
      <c r="C79" s="403"/>
      <c r="D79" s="52">
        <v>28</v>
      </c>
      <c r="E79" s="400" t="s">
        <v>87</v>
      </c>
      <c r="F79" s="400"/>
      <c r="G79" s="50" t="s">
        <v>113</v>
      </c>
      <c r="H79" s="51" t="s">
        <v>113</v>
      </c>
      <c r="I79" s="51" t="s">
        <v>113</v>
      </c>
      <c r="J79" s="51" t="s">
        <v>113</v>
      </c>
    </row>
    <row r="80" spans="1:10" ht="21">
      <c r="A80" s="30"/>
      <c r="B80" s="31"/>
      <c r="C80" s="403"/>
      <c r="D80" s="52">
        <v>29</v>
      </c>
      <c r="E80" s="400" t="s">
        <v>88</v>
      </c>
      <c r="F80" s="400"/>
      <c r="G80" s="50" t="s">
        <v>113</v>
      </c>
      <c r="H80" s="51" t="s">
        <v>113</v>
      </c>
      <c r="I80" s="51" t="s">
        <v>113</v>
      </c>
      <c r="J80" s="51" t="s">
        <v>113</v>
      </c>
    </row>
    <row r="81" spans="1:10" ht="123" customHeight="1">
      <c r="A81" s="32" t="s">
        <v>114</v>
      </c>
      <c r="B81" s="33"/>
      <c r="C81" s="34"/>
      <c r="D81" s="35"/>
      <c r="E81" s="36"/>
      <c r="F81" s="37"/>
      <c r="G81" s="428"/>
      <c r="H81" s="429"/>
      <c r="I81" s="55" t="s">
        <v>115</v>
      </c>
      <c r="J81" s="56"/>
    </row>
    <row r="82" spans="1:10" ht="81" customHeight="1">
      <c r="A82" s="38" t="s">
        <v>91</v>
      </c>
      <c r="B82" s="39"/>
      <c r="C82" s="40"/>
      <c r="D82" s="41"/>
      <c r="E82" s="42"/>
      <c r="F82" s="43"/>
      <c r="G82" s="406" t="s">
        <v>116</v>
      </c>
      <c r="H82" s="407"/>
      <c r="I82" s="406" t="s">
        <v>117</v>
      </c>
      <c r="J82" s="407"/>
    </row>
    <row r="83" spans="1:10">
      <c r="A83" s="44" t="s">
        <v>93</v>
      </c>
      <c r="B83" s="44"/>
    </row>
    <row r="84" spans="1:10">
      <c r="A84" s="8" t="s">
        <v>94</v>
      </c>
    </row>
    <row r="85" spans="1:10">
      <c r="A85" s="8" t="s">
        <v>118</v>
      </c>
    </row>
    <row r="86" spans="1:10">
      <c r="B86" s="8" t="s">
        <v>119</v>
      </c>
    </row>
    <row r="87" spans="1:10">
      <c r="A87" s="8" t="s">
        <v>97</v>
      </c>
      <c r="C87" s="57"/>
      <c r="D87" s="57"/>
      <c r="E87" s="57"/>
      <c r="F87" s="57"/>
      <c r="G87" s="57"/>
      <c r="H87" s="57"/>
    </row>
    <row r="88" spans="1:10">
      <c r="A88" s="8" t="s">
        <v>120</v>
      </c>
      <c r="B88" s="44"/>
      <c r="C88" s="57"/>
      <c r="D88" s="57"/>
      <c r="E88" s="57"/>
      <c r="F88" s="57"/>
      <c r="G88" s="57"/>
      <c r="H88" s="57"/>
    </row>
    <row r="89" spans="1:10">
      <c r="A89" s="8" t="s">
        <v>121</v>
      </c>
      <c r="C89" s="57"/>
      <c r="D89" s="57"/>
      <c r="E89" s="57"/>
      <c r="F89" s="57"/>
      <c r="G89" s="57"/>
      <c r="H89" s="57"/>
    </row>
    <row r="90" spans="1:10">
      <c r="A90" s="8" t="s">
        <v>122</v>
      </c>
      <c r="C90" s="57"/>
      <c r="D90" s="57"/>
      <c r="E90" s="57"/>
      <c r="F90" s="57"/>
      <c r="G90" s="57"/>
      <c r="H90" s="57"/>
    </row>
    <row r="91" spans="1:10">
      <c r="A91" s="8" t="s">
        <v>123</v>
      </c>
      <c r="C91" s="57"/>
      <c r="D91" s="57"/>
      <c r="E91" s="57"/>
      <c r="F91" s="57"/>
      <c r="G91" s="57"/>
      <c r="H91" s="57"/>
    </row>
    <row r="92" spans="1:10">
      <c r="A92" s="44" t="s">
        <v>124</v>
      </c>
      <c r="C92" s="57"/>
      <c r="D92" s="57"/>
      <c r="E92" s="57"/>
      <c r="F92" s="57"/>
      <c r="H92" s="57"/>
    </row>
    <row r="93" spans="1:10">
      <c r="A93" s="8" t="s">
        <v>125</v>
      </c>
    </row>
    <row r="94" spans="1:10">
      <c r="A94" s="8" t="s">
        <v>126</v>
      </c>
      <c r="B94" s="44"/>
      <c r="E94" s="58"/>
      <c r="F94" s="58"/>
      <c r="G94" s="58"/>
      <c r="H94" s="58"/>
    </row>
    <row r="95" spans="1:10">
      <c r="A95" s="8" t="s">
        <v>127</v>
      </c>
      <c r="B95" s="44"/>
      <c r="E95" s="58"/>
      <c r="F95" s="58"/>
      <c r="G95" s="58"/>
      <c r="H95" s="58"/>
    </row>
    <row r="96" spans="1:10">
      <c r="A96" s="8" t="s">
        <v>128</v>
      </c>
      <c r="E96" s="58"/>
      <c r="F96" s="58"/>
      <c r="G96" s="58"/>
      <c r="H96" s="58"/>
    </row>
    <row r="97" spans="1:10">
      <c r="A97" s="8" t="s">
        <v>129</v>
      </c>
      <c r="E97" s="58"/>
      <c r="F97" s="58"/>
      <c r="G97" s="58"/>
      <c r="H97" s="58"/>
    </row>
    <row r="99" spans="1:10" ht="19">
      <c r="A99" s="9" t="s">
        <v>130</v>
      </c>
      <c r="B99" s="10"/>
      <c r="C99" s="11"/>
      <c r="D99" s="11"/>
      <c r="E99" s="11"/>
      <c r="F99" s="11"/>
      <c r="G99" s="59"/>
      <c r="H99" s="59"/>
      <c r="I99" s="59"/>
      <c r="J99" s="60"/>
    </row>
    <row r="100" spans="1:10" ht="19">
      <c r="A100" s="13"/>
      <c r="B100" s="61"/>
      <c r="C100" s="61"/>
      <c r="D100" s="61"/>
      <c r="E100" s="61"/>
      <c r="F100" s="61"/>
      <c r="G100" s="430" t="s">
        <v>131</v>
      </c>
      <c r="H100" s="431"/>
      <c r="I100" s="431"/>
      <c r="J100" s="432"/>
    </row>
    <row r="101" spans="1:10" ht="16.5">
      <c r="A101" s="13"/>
      <c r="B101" s="61"/>
      <c r="C101" s="61"/>
      <c r="D101" s="61"/>
      <c r="E101" s="61"/>
      <c r="F101" s="61"/>
      <c r="G101" s="433" t="s">
        <v>132</v>
      </c>
      <c r="H101" s="434"/>
      <c r="I101" s="434"/>
      <c r="J101" s="435"/>
    </row>
    <row r="102" spans="1:10" ht="44.25" customHeight="1">
      <c r="A102" s="32" t="s">
        <v>133</v>
      </c>
      <c r="B102" s="33"/>
      <c r="C102" s="35"/>
      <c r="D102" s="35"/>
      <c r="E102" s="36"/>
      <c r="F102" s="37"/>
      <c r="G102" s="406" t="s">
        <v>134</v>
      </c>
      <c r="H102" s="436"/>
      <c r="I102" s="436"/>
      <c r="J102" s="407"/>
    </row>
    <row r="103" spans="1:10" ht="52.5" customHeight="1">
      <c r="A103" s="38" t="s">
        <v>91</v>
      </c>
      <c r="B103" s="39"/>
      <c r="C103" s="41"/>
      <c r="D103" s="41"/>
      <c r="E103" s="42"/>
      <c r="F103" s="43"/>
      <c r="G103" s="425" t="s">
        <v>135</v>
      </c>
      <c r="H103" s="426"/>
      <c r="I103" s="426"/>
      <c r="J103" s="42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179</v>
      </c>
    </row>
    <row r="2" spans="1:4">
      <c r="A2">
        <v>1</v>
      </c>
      <c r="B2" t="s">
        <v>180</v>
      </c>
      <c r="C2">
        <v>200</v>
      </c>
      <c r="D2" t="s">
        <v>136</v>
      </c>
    </row>
    <row r="3" spans="1:4">
      <c r="A3">
        <v>2</v>
      </c>
      <c r="B3" t="s">
        <v>181</v>
      </c>
      <c r="C3">
        <v>300</v>
      </c>
      <c r="D3" t="s">
        <v>136</v>
      </c>
    </row>
    <row r="4" spans="1:4">
      <c r="A4">
        <v>3</v>
      </c>
      <c r="B4" t="s">
        <v>182</v>
      </c>
      <c r="C4">
        <v>400</v>
      </c>
      <c r="D4" t="s">
        <v>136</v>
      </c>
    </row>
    <row r="5" spans="1:4">
      <c r="A5">
        <v>4</v>
      </c>
      <c r="B5" t="s">
        <v>183</v>
      </c>
      <c r="C5">
        <v>500</v>
      </c>
      <c r="D5" t="s">
        <v>136</v>
      </c>
    </row>
    <row r="6" spans="1:4">
      <c r="A6">
        <v>5</v>
      </c>
      <c r="B6" t="s">
        <v>140</v>
      </c>
      <c r="C6">
        <v>200</v>
      </c>
      <c r="D6" t="s">
        <v>136</v>
      </c>
    </row>
    <row r="7" spans="1:4">
      <c r="A7">
        <v>6</v>
      </c>
      <c r="B7" t="s">
        <v>141</v>
      </c>
      <c r="C7">
        <v>200</v>
      </c>
      <c r="D7" t="s">
        <v>136</v>
      </c>
    </row>
    <row r="8" spans="1:4">
      <c r="A8">
        <v>7</v>
      </c>
      <c r="B8" t="s">
        <v>142</v>
      </c>
      <c r="C8">
        <v>200</v>
      </c>
      <c r="D8" t="s">
        <v>136</v>
      </c>
    </row>
    <row r="9" spans="1:4">
      <c r="A9">
        <v>8</v>
      </c>
      <c r="B9" t="s">
        <v>184</v>
      </c>
      <c r="C9">
        <v>200</v>
      </c>
      <c r="D9" t="s">
        <v>136</v>
      </c>
    </row>
    <row r="10" spans="1:4">
      <c r="A10">
        <v>9</v>
      </c>
      <c r="B10" t="s">
        <v>185</v>
      </c>
      <c r="C10">
        <v>300</v>
      </c>
      <c r="D10" t="s">
        <v>139</v>
      </c>
    </row>
    <row r="11" spans="1:4">
      <c r="A11">
        <v>10</v>
      </c>
      <c r="B11" t="s">
        <v>186</v>
      </c>
      <c r="C11">
        <v>400</v>
      </c>
      <c r="D11" t="s">
        <v>139</v>
      </c>
    </row>
    <row r="12" spans="1:4">
      <c r="A12">
        <v>11</v>
      </c>
      <c r="B12" t="s">
        <v>187</v>
      </c>
      <c r="C12">
        <v>200</v>
      </c>
      <c r="D12" t="s">
        <v>136</v>
      </c>
    </row>
    <row r="13" spans="1:4">
      <c r="A13">
        <v>12</v>
      </c>
      <c r="B13" t="s">
        <v>226</v>
      </c>
      <c r="C13">
        <v>200</v>
      </c>
      <c r="D13" t="s">
        <v>136</v>
      </c>
    </row>
    <row r="14" spans="1:4">
      <c r="A14">
        <v>13</v>
      </c>
      <c r="B14" t="s">
        <v>146</v>
      </c>
      <c r="C14">
        <v>200</v>
      </c>
      <c r="D14" t="s">
        <v>136</v>
      </c>
    </row>
    <row r="15" spans="1:4">
      <c r="A15">
        <v>14</v>
      </c>
      <c r="B15" t="s">
        <v>143</v>
      </c>
      <c r="C15">
        <v>200</v>
      </c>
      <c r="D15" t="s">
        <v>136</v>
      </c>
    </row>
    <row r="16" spans="1:4">
      <c r="A16">
        <v>15</v>
      </c>
      <c r="B16" t="s">
        <v>144</v>
      </c>
      <c r="C16">
        <v>200</v>
      </c>
      <c r="D16" t="s">
        <v>136</v>
      </c>
    </row>
    <row r="17" spans="1:6">
      <c r="A17">
        <v>16</v>
      </c>
      <c r="B17" t="s">
        <v>188</v>
      </c>
      <c r="C17">
        <v>200</v>
      </c>
      <c r="D17" t="s">
        <v>136</v>
      </c>
    </row>
    <row r="18" spans="1:6">
      <c r="A18">
        <v>17</v>
      </c>
      <c r="B18" t="s">
        <v>137</v>
      </c>
      <c r="C18">
        <v>200</v>
      </c>
      <c r="D18" t="s">
        <v>136</v>
      </c>
    </row>
    <row r="19" spans="1:6">
      <c r="A19">
        <v>18</v>
      </c>
      <c r="B19" t="s">
        <v>147</v>
      </c>
      <c r="C19">
        <v>200</v>
      </c>
      <c r="D19" t="s">
        <v>136</v>
      </c>
    </row>
    <row r="20" spans="1:6">
      <c r="A20">
        <v>19</v>
      </c>
      <c r="B20" t="s">
        <v>189</v>
      </c>
      <c r="C20">
        <v>200</v>
      </c>
      <c r="D20" t="s">
        <v>136</v>
      </c>
    </row>
    <row r="21" spans="1:6">
      <c r="A21">
        <v>20</v>
      </c>
      <c r="B21" t="s">
        <v>227</v>
      </c>
      <c r="C21">
        <v>200</v>
      </c>
      <c r="D21" t="s">
        <v>136</v>
      </c>
    </row>
    <row r="22" spans="1:6">
      <c r="A22">
        <v>21</v>
      </c>
      <c r="B22" t="s">
        <v>148</v>
      </c>
      <c r="C22">
        <v>200</v>
      </c>
      <c r="D22" t="s">
        <v>136</v>
      </c>
    </row>
    <row r="23" spans="1:6">
      <c r="A23">
        <v>22</v>
      </c>
      <c r="B23" t="s">
        <v>145</v>
      </c>
      <c r="C23">
        <v>200</v>
      </c>
      <c r="D23" t="s">
        <v>136</v>
      </c>
    </row>
    <row r="24" spans="1:6">
      <c r="A24">
        <v>23</v>
      </c>
      <c r="B24" t="s">
        <v>149</v>
      </c>
      <c r="C24">
        <v>6</v>
      </c>
      <c r="D24" t="s">
        <v>139</v>
      </c>
      <c r="E24">
        <v>18</v>
      </c>
      <c r="F24" t="s">
        <v>197</v>
      </c>
    </row>
    <row r="25" spans="1:6">
      <c r="A25">
        <v>24</v>
      </c>
      <c r="B25" t="s">
        <v>151</v>
      </c>
      <c r="C25">
        <v>6</v>
      </c>
      <c r="D25" t="s">
        <v>139</v>
      </c>
      <c r="E25">
        <v>18</v>
      </c>
      <c r="F25" t="s">
        <v>197</v>
      </c>
    </row>
    <row r="26" spans="1:6">
      <c r="A26">
        <v>25</v>
      </c>
      <c r="B26" t="s">
        <v>152</v>
      </c>
      <c r="C26">
        <v>6</v>
      </c>
      <c r="D26" t="s">
        <v>139</v>
      </c>
      <c r="E26">
        <v>18</v>
      </c>
      <c r="F26" t="s">
        <v>197</v>
      </c>
    </row>
    <row r="27" spans="1:6">
      <c r="A27">
        <v>26</v>
      </c>
      <c r="B27" t="s">
        <v>150</v>
      </c>
      <c r="C27">
        <v>6</v>
      </c>
      <c r="D27" t="s">
        <v>139</v>
      </c>
      <c r="E27">
        <v>18</v>
      </c>
      <c r="F27" t="s">
        <v>197</v>
      </c>
    </row>
    <row r="28" spans="1:6">
      <c r="A28">
        <v>27</v>
      </c>
      <c r="B28" t="s">
        <v>138</v>
      </c>
      <c r="C28">
        <v>6</v>
      </c>
      <c r="D28" t="s">
        <v>139</v>
      </c>
      <c r="E28">
        <v>18</v>
      </c>
      <c r="F28" t="s">
        <v>197</v>
      </c>
    </row>
    <row r="29" spans="1:6">
      <c r="A29">
        <v>28</v>
      </c>
      <c r="B29" t="s">
        <v>190</v>
      </c>
      <c r="C29">
        <v>6</v>
      </c>
      <c r="D29" t="s">
        <v>139</v>
      </c>
      <c r="E29">
        <v>18</v>
      </c>
      <c r="F29" t="s">
        <v>197</v>
      </c>
    </row>
    <row r="30" spans="1:6">
      <c r="A30">
        <v>29</v>
      </c>
      <c r="B30" t="s">
        <v>191</v>
      </c>
      <c r="C30">
        <v>6</v>
      </c>
      <c r="D30" t="s">
        <v>139</v>
      </c>
      <c r="E30">
        <v>18</v>
      </c>
      <c r="F30" t="s">
        <v>197</v>
      </c>
    </row>
    <row r="32" spans="1:6">
      <c r="B32" t="s">
        <v>198</v>
      </c>
    </row>
    <row r="33" spans="2:2">
      <c r="B33" t="s">
        <v>199</v>
      </c>
    </row>
    <row r="34" spans="2:2">
      <c r="B34" t="s">
        <v>200</v>
      </c>
    </row>
    <row r="35" spans="2:2">
      <c r="B35" t="s">
        <v>201</v>
      </c>
    </row>
    <row r="36" spans="2:2">
      <c r="B36" t="s">
        <v>202</v>
      </c>
    </row>
    <row r="37" spans="2:2">
      <c r="B37" t="s">
        <v>203</v>
      </c>
    </row>
    <row r="38" spans="2:2">
      <c r="B38" t="s">
        <v>204</v>
      </c>
    </row>
    <row r="39" spans="2:2">
      <c r="B39" t="s">
        <v>205</v>
      </c>
    </row>
    <row r="40" spans="2:2">
      <c r="B40" t="s">
        <v>206</v>
      </c>
    </row>
    <row r="41" spans="2:2">
      <c r="B41" t="s">
        <v>207</v>
      </c>
    </row>
    <row r="42" spans="2:2">
      <c r="B42" t="s">
        <v>208</v>
      </c>
    </row>
    <row r="43" spans="2:2">
      <c r="B43" t="s">
        <v>209</v>
      </c>
    </row>
    <row r="44" spans="2:2">
      <c r="B44" t="s">
        <v>39</v>
      </c>
    </row>
    <row r="45" spans="2:2">
      <c r="B45" t="s">
        <v>210</v>
      </c>
    </row>
    <row r="46" spans="2:2">
      <c r="B46" t="s">
        <v>211</v>
      </c>
    </row>
    <row r="47" spans="2:2">
      <c r="B47" t="s">
        <v>212</v>
      </c>
    </row>
    <row r="48" spans="2:2">
      <c r="B48" t="s">
        <v>213</v>
      </c>
    </row>
    <row r="49" spans="2:2">
      <c r="B49" t="s">
        <v>214</v>
      </c>
    </row>
    <row r="50" spans="2:2">
      <c r="B50" t="s">
        <v>215</v>
      </c>
    </row>
    <row r="51" spans="2:2">
      <c r="B51" t="s">
        <v>216</v>
      </c>
    </row>
    <row r="52" spans="2:2">
      <c r="B52" t="s">
        <v>153</v>
      </c>
    </row>
    <row r="53" spans="2:2">
      <c r="B53" t="s">
        <v>154</v>
      </c>
    </row>
    <row r="54" spans="2:2">
      <c r="B54" t="s">
        <v>155</v>
      </c>
    </row>
    <row r="55" spans="2:2">
      <c r="B55" t="s">
        <v>156</v>
      </c>
    </row>
    <row r="56" spans="2:2">
      <c r="B56" t="s">
        <v>157</v>
      </c>
    </row>
    <row r="57" spans="2:2">
      <c r="B57" t="s">
        <v>158</v>
      </c>
    </row>
    <row r="58" spans="2:2">
      <c r="B58" t="s">
        <v>159</v>
      </c>
    </row>
    <row r="59" spans="2:2">
      <c r="B59" t="s">
        <v>160</v>
      </c>
    </row>
    <row r="60" spans="2:2">
      <c r="B60" t="s">
        <v>161</v>
      </c>
    </row>
    <row r="61" spans="2:2">
      <c r="B61" t="s">
        <v>162</v>
      </c>
    </row>
    <row r="62" spans="2:2">
      <c r="B62" t="s">
        <v>163</v>
      </c>
    </row>
    <row r="63" spans="2:2">
      <c r="B63" t="s">
        <v>164</v>
      </c>
    </row>
    <row r="64" spans="2:2">
      <c r="B64" t="s">
        <v>165</v>
      </c>
    </row>
    <row r="65" spans="2:2">
      <c r="B65" t="s">
        <v>166</v>
      </c>
    </row>
    <row r="66" spans="2:2">
      <c r="B66" t="s">
        <v>167</v>
      </c>
    </row>
    <row r="67" spans="2:2">
      <c r="B67" t="s">
        <v>168</v>
      </c>
    </row>
    <row r="68" spans="2:2">
      <c r="B68" t="s">
        <v>169</v>
      </c>
    </row>
    <row r="69" spans="2:2">
      <c r="B69" t="s">
        <v>170</v>
      </c>
    </row>
    <row r="70" spans="2:2">
      <c r="B70" t="s">
        <v>171</v>
      </c>
    </row>
    <row r="71" spans="2:2">
      <c r="B71" t="s">
        <v>172</v>
      </c>
    </row>
    <row r="72" spans="2:2">
      <c r="B72" t="s">
        <v>173</v>
      </c>
    </row>
    <row r="73" spans="2:2">
      <c r="B73" t="s">
        <v>174</v>
      </c>
    </row>
    <row r="74" spans="2:2">
      <c r="B74" t="s">
        <v>175</v>
      </c>
    </row>
    <row r="75" spans="2:2">
      <c r="B75" t="s">
        <v>176</v>
      </c>
    </row>
    <row r="76" spans="2:2">
      <c r="B76" t="s">
        <v>177</v>
      </c>
    </row>
    <row r="77" spans="2:2">
      <c r="B77" t="s">
        <v>178</v>
      </c>
    </row>
    <row r="78" spans="2:2">
      <c r="B78" t="s">
        <v>217</v>
      </c>
    </row>
  </sheetData>
  <phoneticPr fontId="4"/>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M44"/>
  <sheetViews>
    <sheetView showGridLines="0" showZeros="0" zoomScaleNormal="100" zoomScaleSheetLayoutView="100" workbookViewId="0">
      <selection activeCell="D25" sqref="D25"/>
    </sheetView>
  </sheetViews>
  <sheetFormatPr defaultColWidth="2.26953125" defaultRowHeight="12"/>
  <cols>
    <col min="1" max="1" width="2.6328125" style="1" customWidth="1"/>
    <col min="2" max="37" width="2.26953125" style="1"/>
    <col min="38" max="39" width="2.26953125" style="127"/>
    <col min="40" max="16384" width="2.26953125" style="1"/>
  </cols>
  <sheetData>
    <row r="1" spans="1:39" ht="13">
      <c r="A1" s="138" t="s">
        <v>327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M1" s="125"/>
    </row>
    <row r="2" spans="1:39" ht="22.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row>
    <row r="3" spans="1:39" ht="13">
      <c r="A3" s="126"/>
      <c r="B3" s="126"/>
      <c r="C3" s="129"/>
      <c r="D3" s="129"/>
      <c r="E3" s="126"/>
      <c r="F3" s="126"/>
      <c r="G3" s="126"/>
      <c r="H3" s="126"/>
      <c r="I3" s="126"/>
      <c r="J3" s="126"/>
      <c r="K3" s="126"/>
      <c r="L3" s="126"/>
      <c r="M3" s="126"/>
      <c r="N3" s="126"/>
      <c r="O3" s="126"/>
      <c r="P3" s="126"/>
      <c r="Q3" s="126"/>
      <c r="R3" s="126"/>
      <c r="S3" s="126"/>
      <c r="T3" s="126"/>
      <c r="U3" s="126"/>
      <c r="V3" s="126"/>
      <c r="W3" s="126"/>
      <c r="X3" s="126"/>
      <c r="Y3" s="126"/>
      <c r="Z3" s="126"/>
      <c r="AA3" s="126"/>
      <c r="AB3" s="90"/>
      <c r="AC3" s="89" t="s">
        <v>7</v>
      </c>
      <c r="AD3" s="204">
        <v>8</v>
      </c>
      <c r="AE3" s="204"/>
      <c r="AF3" s="91" t="s">
        <v>8</v>
      </c>
      <c r="AG3" s="204">
        <v>4</v>
      </c>
      <c r="AH3" s="204"/>
      <c r="AI3" s="91" t="s">
        <v>9</v>
      </c>
      <c r="AJ3" s="204">
        <v>1</v>
      </c>
      <c r="AK3" s="204"/>
      <c r="AL3" s="129" t="s">
        <v>10</v>
      </c>
      <c r="AM3" s="129"/>
    </row>
    <row r="4" spans="1:39" s="127" customFormat="1" ht="45" customHeight="1">
      <c r="A4" s="126"/>
      <c r="B4" s="126"/>
      <c r="C4" s="129"/>
      <c r="D4" s="129"/>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row>
    <row r="5" spans="1:39" ht="18" customHeight="1">
      <c r="A5" s="205" t="s">
        <v>231</v>
      </c>
      <c r="B5" s="205"/>
      <c r="C5" s="205"/>
      <c r="D5" s="205"/>
      <c r="E5" s="205"/>
      <c r="F5" s="205"/>
      <c r="G5" s="205"/>
      <c r="H5" s="126"/>
      <c r="I5" s="126" t="s">
        <v>11</v>
      </c>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row>
    <row r="6" spans="1:39" ht="36.5" customHeight="1">
      <c r="A6" s="125"/>
      <c r="B6" s="125"/>
      <c r="C6" s="125"/>
      <c r="D6" s="125"/>
      <c r="E6" s="125"/>
      <c r="F6" s="125"/>
      <c r="G6" s="125"/>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15.5" customHeight="1">
      <c r="A7" s="125"/>
      <c r="B7" s="125"/>
      <c r="C7" s="125"/>
      <c r="D7" s="125"/>
      <c r="E7" s="125"/>
      <c r="F7" s="125"/>
      <c r="G7" s="125"/>
      <c r="H7" s="126"/>
      <c r="I7" s="126"/>
      <c r="J7" s="126"/>
      <c r="K7" s="126"/>
      <c r="L7" s="126"/>
      <c r="M7" s="126"/>
      <c r="N7" s="126"/>
      <c r="O7" s="126"/>
      <c r="P7" s="126"/>
      <c r="Q7" s="126"/>
      <c r="R7" s="126"/>
      <c r="S7" s="126"/>
      <c r="T7" s="126"/>
      <c r="U7" s="126"/>
      <c r="V7" s="126"/>
      <c r="W7" s="203" t="s">
        <v>310</v>
      </c>
      <c r="X7" s="203"/>
      <c r="Y7" s="203"/>
      <c r="Z7" s="203"/>
      <c r="AA7" s="203"/>
      <c r="AB7" s="203"/>
      <c r="AC7" s="203"/>
      <c r="AD7" s="203"/>
      <c r="AE7" s="203"/>
      <c r="AF7" s="203"/>
      <c r="AG7" s="203"/>
      <c r="AH7" s="203"/>
      <c r="AI7" s="203"/>
      <c r="AJ7" s="203"/>
      <c r="AK7" s="203"/>
      <c r="AL7" s="126"/>
      <c r="AM7" s="126"/>
    </row>
    <row r="8" spans="1:39" ht="15.5" customHeight="1">
      <c r="A8" s="125"/>
      <c r="B8" s="125"/>
      <c r="C8" s="125"/>
      <c r="D8" s="125"/>
      <c r="E8" s="125"/>
      <c r="F8" s="125"/>
      <c r="G8" s="125"/>
      <c r="H8" s="126"/>
      <c r="I8" s="126"/>
      <c r="J8" s="126"/>
      <c r="K8" s="126"/>
      <c r="L8" s="126"/>
      <c r="M8" s="126"/>
      <c r="N8" s="126"/>
      <c r="O8" s="126"/>
      <c r="P8" s="126"/>
      <c r="Q8" s="126"/>
      <c r="R8" s="126"/>
      <c r="S8" s="126"/>
      <c r="T8" s="126"/>
      <c r="U8" s="126"/>
      <c r="V8" s="126"/>
      <c r="W8" s="203" t="s">
        <v>294</v>
      </c>
      <c r="X8" s="203"/>
      <c r="Y8" s="203"/>
      <c r="Z8" s="203"/>
      <c r="AA8" s="203"/>
      <c r="AB8" s="203"/>
      <c r="AC8" s="203"/>
      <c r="AD8" s="203"/>
      <c r="AE8" s="203"/>
      <c r="AF8" s="203"/>
      <c r="AG8" s="203"/>
      <c r="AH8" s="203"/>
      <c r="AI8" s="203"/>
      <c r="AJ8" s="203"/>
      <c r="AK8" s="203"/>
      <c r="AL8" s="125"/>
      <c r="AM8" s="126"/>
    </row>
    <row r="9" spans="1:39" ht="15.75" customHeight="1">
      <c r="A9" s="125"/>
      <c r="B9" s="125"/>
      <c r="C9" s="125"/>
      <c r="D9" s="125"/>
      <c r="E9" s="125"/>
      <c r="F9" s="125"/>
      <c r="G9" s="125"/>
      <c r="H9" s="126"/>
      <c r="I9" s="126"/>
      <c r="J9" s="126"/>
      <c r="K9" s="126"/>
      <c r="L9" s="126"/>
      <c r="M9" s="126"/>
      <c r="N9" s="126"/>
      <c r="O9" s="126"/>
      <c r="P9" s="126"/>
      <c r="Q9" s="126"/>
      <c r="R9" s="126"/>
      <c r="S9" s="126"/>
      <c r="T9" s="126"/>
      <c r="U9" s="126"/>
      <c r="V9" s="126"/>
      <c r="W9" s="203" t="s">
        <v>295</v>
      </c>
      <c r="X9" s="203"/>
      <c r="Y9" s="203"/>
      <c r="Z9" s="203"/>
      <c r="AA9" s="203"/>
      <c r="AB9" s="203"/>
      <c r="AC9" s="203"/>
      <c r="AD9" s="203"/>
      <c r="AE9" s="203"/>
      <c r="AF9" s="203"/>
      <c r="AG9" s="203"/>
      <c r="AH9" s="203"/>
      <c r="AI9" s="203"/>
      <c r="AJ9" s="203"/>
      <c r="AK9" s="203"/>
      <c r="AL9" s="130"/>
      <c r="AM9" s="126"/>
    </row>
    <row r="10" spans="1:39" s="127" customFormat="1" ht="48.5" customHeight="1">
      <c r="A10" s="125"/>
      <c r="B10" s="125"/>
      <c r="C10" s="125"/>
      <c r="D10" s="125"/>
      <c r="E10" s="125"/>
      <c r="F10" s="125"/>
      <c r="G10" s="125"/>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row>
    <row r="11" spans="1:39" s="127" customFormat="1" ht="18" customHeight="1">
      <c r="A11" s="206" t="s">
        <v>270</v>
      </c>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row>
    <row r="12" spans="1:39" s="127" customFormat="1" ht="18" customHeigh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row>
    <row r="13" spans="1:39" s="127" customFormat="1" ht="49" customHeight="1">
      <c r="A13" s="126"/>
      <c r="B13" s="126"/>
      <c r="C13" s="129"/>
      <c r="D13" s="129"/>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row>
    <row r="14" spans="1:39" s="127" customFormat="1" ht="13" customHeight="1">
      <c r="A14" s="202" t="s">
        <v>238</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row>
    <row r="15" spans="1:39" s="127" customFormat="1" ht="13" customHeight="1">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row>
    <row r="16" spans="1:39" s="127" customFormat="1" ht="13" customHeight="1">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row>
    <row r="17" spans="1:39" s="127" customFormat="1" ht="50" customHeight="1">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row>
    <row r="18" spans="1:39" s="127" customFormat="1" ht="14" customHeight="1">
      <c r="A18" s="126"/>
      <c r="B18" s="186" t="s">
        <v>235</v>
      </c>
      <c r="C18" s="186"/>
      <c r="D18" s="186"/>
      <c r="E18" s="186"/>
      <c r="F18" s="186"/>
      <c r="G18" s="186"/>
      <c r="H18" s="186"/>
      <c r="I18" s="186"/>
      <c r="J18" s="186"/>
      <c r="K18" s="187">
        <f ca="1">SUM(申請額一覧!H5:H19)</f>
        <v>1040</v>
      </c>
      <c r="L18" s="186"/>
      <c r="M18" s="186"/>
      <c r="N18" s="186"/>
      <c r="O18" s="186"/>
      <c r="P18" s="186"/>
      <c r="Q18" s="186"/>
      <c r="R18" s="186"/>
      <c r="S18" s="126" t="s">
        <v>282</v>
      </c>
      <c r="T18" s="126"/>
      <c r="U18" s="126"/>
      <c r="V18" s="126"/>
      <c r="W18" s="126"/>
      <c r="X18" s="126"/>
      <c r="Y18" s="126"/>
      <c r="Z18" s="126"/>
      <c r="AA18" s="126"/>
      <c r="AB18" s="126"/>
      <c r="AC18" s="126"/>
      <c r="AD18" s="126"/>
      <c r="AE18" s="126"/>
      <c r="AF18" s="126"/>
      <c r="AG18" s="126"/>
      <c r="AH18" s="126"/>
      <c r="AI18" s="126"/>
      <c r="AJ18" s="126"/>
      <c r="AK18" s="126"/>
      <c r="AL18" s="126"/>
      <c r="AM18" s="126"/>
    </row>
    <row r="19" spans="1:39" s="127" customFormat="1" ht="14.25" customHeight="1">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39" s="127" customFormat="1" ht="14.25" customHeight="1">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row>
    <row r="21" spans="1:39" s="127" customFormat="1" ht="14.25" customHeight="1">
      <c r="B21" s="126" t="s">
        <v>13</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row>
    <row r="22" spans="1:39" s="127" customFormat="1" ht="14.25" customHeight="1">
      <c r="B22" s="126" t="s">
        <v>319</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row>
    <row r="23" spans="1:39" s="127" customFormat="1" ht="14.25" customHeight="1">
      <c r="B23" s="126" t="s">
        <v>225</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row>
    <row r="24" spans="1:39" s="127" customFormat="1" ht="14.25" customHeight="1">
      <c r="B24" s="126"/>
      <c r="C24" s="126"/>
      <c r="D24" s="126" t="s">
        <v>328</v>
      </c>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row>
    <row r="25" spans="1:39" s="127" customFormat="1" ht="14.25" customHeight="1">
      <c r="B25" s="126" t="s">
        <v>239</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row>
    <row r="26" spans="1:39" s="127" customFormat="1" ht="14.25" customHeight="1">
      <c r="B26" s="126"/>
      <c r="C26" s="126"/>
      <c r="D26" s="126" t="s">
        <v>320</v>
      </c>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row>
    <row r="27" spans="1:39" s="127" customFormat="1" ht="14" customHeight="1">
      <c r="B27" s="126"/>
      <c r="C27" s="126"/>
      <c r="D27" s="126" t="s">
        <v>240</v>
      </c>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row>
    <row r="28" spans="1:39" s="127" customFormat="1" ht="14" customHeight="1">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row>
    <row r="29" spans="1:39" s="127" customFormat="1" ht="14" customHeight="1">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row>
    <row r="30" spans="1:39" s="127" customFormat="1" ht="14" customHeight="1">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row>
    <row r="31" spans="1:39" s="127" customFormat="1"/>
    <row r="32" spans="1:39" s="127" customFormat="1">
      <c r="T32" s="127" t="s">
        <v>14</v>
      </c>
    </row>
    <row r="33" spans="1:37" s="127" customFormat="1" ht="6" customHeight="1"/>
    <row r="34" spans="1:37" ht="18" customHeight="1">
      <c r="A34" s="127"/>
      <c r="B34" s="127"/>
      <c r="C34" s="127"/>
      <c r="D34" s="127"/>
      <c r="E34" s="127"/>
      <c r="F34" s="127"/>
      <c r="G34" s="127"/>
      <c r="H34" s="127"/>
      <c r="I34" s="127"/>
      <c r="J34" s="127"/>
      <c r="K34" s="127"/>
      <c r="L34" s="127"/>
      <c r="M34" s="127"/>
      <c r="N34" s="127"/>
      <c r="O34" s="127"/>
      <c r="P34" s="127"/>
      <c r="Q34" s="127"/>
      <c r="R34" s="127"/>
      <c r="S34" s="127"/>
      <c r="T34" s="127"/>
      <c r="U34" s="188" t="s">
        <v>15</v>
      </c>
      <c r="V34" s="189"/>
      <c r="W34" s="189"/>
      <c r="X34" s="189"/>
      <c r="Y34" s="189"/>
      <c r="Z34" s="189"/>
      <c r="AA34" s="189"/>
      <c r="AB34" s="81"/>
      <c r="AC34" s="190" t="s">
        <v>311</v>
      </c>
      <c r="AD34" s="191"/>
      <c r="AE34" s="191"/>
      <c r="AF34" s="191"/>
      <c r="AG34" s="191"/>
      <c r="AH34" s="191"/>
      <c r="AI34" s="191"/>
      <c r="AJ34" s="191"/>
      <c r="AK34" s="192"/>
    </row>
    <row r="35" spans="1:37" ht="18.75" customHeight="1">
      <c r="A35" s="127"/>
      <c r="B35" s="127"/>
      <c r="C35" s="127"/>
      <c r="D35" s="127"/>
      <c r="E35" s="127"/>
      <c r="F35" s="127"/>
      <c r="G35" s="127"/>
      <c r="H35" s="127"/>
      <c r="I35" s="127"/>
      <c r="J35" s="127"/>
      <c r="K35" s="127"/>
      <c r="L35" s="127"/>
      <c r="M35" s="127"/>
      <c r="N35" s="127"/>
      <c r="O35" s="127"/>
      <c r="P35" s="127"/>
      <c r="Q35" s="127"/>
      <c r="R35" s="127"/>
      <c r="S35" s="127"/>
      <c r="T35" s="127"/>
      <c r="U35" s="188" t="s">
        <v>16</v>
      </c>
      <c r="V35" s="189"/>
      <c r="W35" s="189"/>
      <c r="X35" s="189"/>
      <c r="Y35" s="189"/>
      <c r="Z35" s="189"/>
      <c r="AA35" s="189"/>
      <c r="AB35" s="81"/>
      <c r="AC35" s="190" t="s">
        <v>283</v>
      </c>
      <c r="AD35" s="191"/>
      <c r="AE35" s="191"/>
      <c r="AF35" s="191"/>
      <c r="AG35" s="191"/>
      <c r="AH35" s="191"/>
      <c r="AI35" s="191"/>
      <c r="AJ35" s="191"/>
      <c r="AK35" s="192"/>
    </row>
    <row r="36" spans="1:37" ht="18.75" customHeight="1">
      <c r="A36" s="127"/>
      <c r="B36" s="127"/>
      <c r="C36" s="127"/>
      <c r="D36" s="127"/>
      <c r="E36" s="127"/>
      <c r="F36" s="127"/>
      <c r="G36" s="127"/>
      <c r="H36" s="127"/>
      <c r="I36" s="127"/>
      <c r="J36" s="127"/>
      <c r="K36" s="127"/>
      <c r="L36" s="127"/>
      <c r="M36" s="127"/>
      <c r="N36" s="127"/>
      <c r="O36" s="127"/>
      <c r="P36" s="127"/>
      <c r="Q36" s="127"/>
      <c r="R36" s="127"/>
      <c r="S36" s="127"/>
      <c r="T36" s="127"/>
      <c r="U36" s="188" t="s">
        <v>17</v>
      </c>
      <c r="V36" s="189"/>
      <c r="W36" s="189"/>
      <c r="X36" s="189"/>
      <c r="Y36" s="189"/>
      <c r="Z36" s="189"/>
      <c r="AA36" s="189"/>
      <c r="AB36" s="81"/>
      <c r="AC36" s="190" t="s">
        <v>281</v>
      </c>
      <c r="AD36" s="191"/>
      <c r="AE36" s="191"/>
      <c r="AF36" s="191"/>
      <c r="AG36" s="191"/>
      <c r="AH36" s="191"/>
      <c r="AI36" s="191"/>
      <c r="AJ36" s="191"/>
      <c r="AK36" s="192"/>
    </row>
    <row r="37" spans="1:37" ht="18.75" customHeight="1">
      <c r="A37" s="127"/>
      <c r="B37" s="127"/>
      <c r="C37" s="127"/>
      <c r="D37" s="127"/>
      <c r="E37" s="127"/>
      <c r="F37" s="127"/>
      <c r="G37" s="127"/>
      <c r="H37" s="127"/>
      <c r="I37" s="127"/>
      <c r="J37" s="127"/>
      <c r="K37" s="127"/>
      <c r="L37" s="127"/>
      <c r="M37" s="127"/>
      <c r="N37" s="127"/>
      <c r="O37" s="127"/>
      <c r="P37" s="127"/>
      <c r="Q37" s="127"/>
      <c r="R37" s="127"/>
      <c r="S37" s="127"/>
      <c r="T37" s="127"/>
      <c r="U37" s="195" t="s">
        <v>18</v>
      </c>
      <c r="V37" s="196"/>
      <c r="W37" s="196"/>
      <c r="X37" s="80"/>
      <c r="Y37" s="199" t="s">
        <v>19</v>
      </c>
      <c r="Z37" s="200"/>
      <c r="AA37" s="200"/>
      <c r="AB37" s="201"/>
      <c r="AC37" s="194" t="s">
        <v>306</v>
      </c>
      <c r="AD37" s="194"/>
      <c r="AE37" s="194"/>
      <c r="AF37" s="194"/>
      <c r="AG37" s="194"/>
      <c r="AH37" s="194"/>
      <c r="AI37" s="194"/>
      <c r="AJ37" s="194"/>
      <c r="AK37" s="194"/>
    </row>
    <row r="38" spans="1:37" ht="18.75" customHeight="1">
      <c r="A38" s="127"/>
      <c r="B38" s="127"/>
      <c r="C38" s="127"/>
      <c r="D38" s="127"/>
      <c r="E38" s="127"/>
      <c r="F38" s="127"/>
      <c r="G38" s="127"/>
      <c r="H38" s="127"/>
      <c r="I38" s="127"/>
      <c r="J38" s="127"/>
      <c r="K38" s="127"/>
      <c r="L38" s="127"/>
      <c r="M38" s="127"/>
      <c r="N38" s="127"/>
      <c r="O38" s="127"/>
      <c r="P38" s="127"/>
      <c r="Q38" s="127"/>
      <c r="R38" s="127"/>
      <c r="S38" s="127"/>
      <c r="T38" s="127"/>
      <c r="U38" s="197"/>
      <c r="V38" s="198"/>
      <c r="W38" s="198"/>
      <c r="X38" s="82"/>
      <c r="Y38" s="199" t="s">
        <v>20</v>
      </c>
      <c r="Z38" s="200"/>
      <c r="AA38" s="200"/>
      <c r="AB38" s="201"/>
      <c r="AC38" s="193" t="s">
        <v>284</v>
      </c>
      <c r="AD38" s="194"/>
      <c r="AE38" s="194"/>
      <c r="AF38" s="194"/>
      <c r="AG38" s="194"/>
      <c r="AH38" s="194"/>
      <c r="AI38" s="194"/>
      <c r="AJ38" s="194"/>
      <c r="AK38" s="194"/>
    </row>
    <row r="39" spans="1:37" ht="18.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sheetData>
  <mergeCells count="22">
    <mergeCell ref="A14:AM14"/>
    <mergeCell ref="W7:AK7"/>
    <mergeCell ref="AJ3:AK3"/>
    <mergeCell ref="AG3:AH3"/>
    <mergeCell ref="AD3:AE3"/>
    <mergeCell ref="A5:G5"/>
    <mergeCell ref="W8:AK8"/>
    <mergeCell ref="W9:AK9"/>
    <mergeCell ref="A11:AM11"/>
    <mergeCell ref="B18:J18"/>
    <mergeCell ref="K18:R18"/>
    <mergeCell ref="U34:AA34"/>
    <mergeCell ref="AC34:AK34"/>
    <mergeCell ref="AC38:AK38"/>
    <mergeCell ref="U37:W38"/>
    <mergeCell ref="Y37:AB37"/>
    <mergeCell ref="Y38:AB38"/>
    <mergeCell ref="U35:AA35"/>
    <mergeCell ref="U36:AA36"/>
    <mergeCell ref="AC35:AK35"/>
    <mergeCell ref="AC36:AK36"/>
    <mergeCell ref="AC37:AK37"/>
  </mergeCells>
  <phoneticPr fontId="4"/>
  <hyperlinks>
    <hyperlink ref="AC38" r:id="rId1" xr:uid="{7D065DF0-3F9A-4F86-A3F1-6096357AF24A}"/>
  </hyperlinks>
  <printOptions horizontalCentered="1"/>
  <pageMargins left="0.70866141732283472" right="0.70866141732283472" top="0.94488188976377963" bottom="0.74803149606299213" header="0.31496062992125984" footer="0.31496062992125984"/>
  <pageSetup paperSize="9" scale="94"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H36"/>
  <sheetViews>
    <sheetView showGridLines="0" showZeros="0" zoomScaleNormal="100" zoomScaleSheetLayoutView="100" workbookViewId="0">
      <selection activeCell="D27" sqref="D27"/>
    </sheetView>
  </sheetViews>
  <sheetFormatPr defaultColWidth="2.26953125" defaultRowHeight="13"/>
  <cols>
    <col min="1" max="1" width="3.08984375" style="2" customWidth="1"/>
    <col min="2" max="2" width="31.90625" style="2" customWidth="1"/>
    <col min="3" max="3" width="12.90625" style="2" customWidth="1"/>
    <col min="4" max="4" width="42.26953125" style="2" customWidth="1"/>
    <col min="5" max="5" width="13.90625" style="2" bestFit="1" customWidth="1"/>
    <col min="6" max="6" width="29.6328125" style="2" customWidth="1"/>
    <col min="7" max="7" width="13.90625" style="2" hidden="1" customWidth="1"/>
    <col min="8" max="8" width="7.6328125" style="2" hidden="1" customWidth="1"/>
    <col min="9" max="9" width="7.36328125" style="2" hidden="1" customWidth="1"/>
    <col min="10" max="10" width="9.453125" style="2" customWidth="1"/>
    <col min="11" max="11" width="4.36328125" style="2" bestFit="1" customWidth="1"/>
    <col min="12" max="13" width="2.26953125" style="2"/>
    <col min="14" max="14" width="4.36328125" style="2" bestFit="1" customWidth="1"/>
    <col min="15" max="16384" width="2.26953125" style="2"/>
  </cols>
  <sheetData>
    <row r="1" spans="1:34">
      <c r="A1" s="2" t="s">
        <v>318</v>
      </c>
    </row>
    <row r="2" spans="1:34">
      <c r="A2" s="67"/>
    </row>
    <row r="3" spans="1:34" ht="18" customHeight="1">
      <c r="A3" s="210" t="s">
        <v>21</v>
      </c>
      <c r="B3" s="209" t="s">
        <v>22</v>
      </c>
      <c r="C3" s="211" t="s">
        <v>23</v>
      </c>
      <c r="D3" s="209" t="s">
        <v>24</v>
      </c>
      <c r="E3" s="209" t="s">
        <v>19</v>
      </c>
      <c r="F3" s="214" t="s">
        <v>25</v>
      </c>
      <c r="G3" s="212" t="s">
        <v>26</v>
      </c>
      <c r="H3" s="135" t="s">
        <v>27</v>
      </c>
      <c r="I3" s="135"/>
      <c r="J3" s="216" t="s">
        <v>233</v>
      </c>
      <c r="K3" s="207" t="s">
        <v>28</v>
      </c>
    </row>
    <row r="4" spans="1:34" ht="55">
      <c r="A4" s="210"/>
      <c r="B4" s="209"/>
      <c r="C4" s="211"/>
      <c r="D4" s="209"/>
      <c r="E4" s="209"/>
      <c r="F4" s="215"/>
      <c r="G4" s="213"/>
      <c r="H4" s="66" t="s">
        <v>223</v>
      </c>
      <c r="I4" s="66" t="s">
        <v>224</v>
      </c>
      <c r="J4" s="217"/>
      <c r="K4" s="208"/>
    </row>
    <row r="5" spans="1:34" ht="22.5" customHeight="1">
      <c r="A5" s="68">
        <f>ROW()-4</f>
        <v>1</v>
      </c>
      <c r="B5" s="92" t="str">
        <f ca="1">IFERROR(INDIRECT("個票"&amp;$A5&amp;"！$t$7"),"")</f>
        <v>〇〇ホームヘルプ</v>
      </c>
      <c r="C5" s="92" t="str">
        <f ca="1">IFERROR(INDIRECT("個票"&amp;$A5&amp;"！$h$7"),"")</f>
        <v>1111111111</v>
      </c>
      <c r="D5" s="92" t="str">
        <f ca="1">IFERROR(INDIRECT("個票"&amp;$A5&amp;"！$l$10"),"")</f>
        <v>訪問介護事業所　上記以外であって、1月あたり延べ訪問回数200回以下</v>
      </c>
      <c r="E5" s="92" t="str">
        <f ca="1">IFERROR(INDIRECT("個票"&amp;$A5&amp;"！$w$9"),"")</f>
        <v>000-111-2222</v>
      </c>
      <c r="F5" s="92" t="str">
        <f ca="1">IFERROR(INDIRECT("個票"&amp;$A5&amp;"！$ｄ$9")&amp;INDIRECT("個票"&amp;$A5&amp;"！$ｈ$9"),"")</f>
        <v>富山県富山市〇〇町●●番地</v>
      </c>
      <c r="G5" s="92" t="str">
        <f ca="1">IF(J5&gt;0,交付申請書!$W$8,"")</f>
        <v>〇〇ケアサービス</v>
      </c>
      <c r="H5" s="71">
        <f t="shared" ref="H5:H19" ca="1" si="0">IFERROR(INDIRECT("個票"&amp;$A5&amp;"！$ai$27"),"")</f>
        <v>300</v>
      </c>
      <c r="I5" s="124">
        <f t="shared" ref="I5:I19" ca="1" si="1">IFERROR(INDIRECT("個票"&amp;$A5&amp;"！$ai$47"),"")</f>
        <v>0</v>
      </c>
      <c r="J5" s="71">
        <f t="shared" ref="J5:J19" ca="1" si="2">SUM(H5,I5)</f>
        <v>300</v>
      </c>
      <c r="K5" s="87"/>
      <c r="N5" s="184"/>
      <c r="O5" s="96"/>
      <c r="P5" s="96"/>
      <c r="Q5" s="96"/>
      <c r="R5" s="96"/>
      <c r="S5" s="96"/>
      <c r="T5" s="96"/>
      <c r="U5" s="96"/>
      <c r="V5" s="96"/>
      <c r="W5" s="96"/>
      <c r="X5" s="96"/>
      <c r="Y5" s="96"/>
      <c r="Z5" s="96"/>
      <c r="AA5" s="96"/>
      <c r="AB5" s="96"/>
      <c r="AC5" s="96"/>
      <c r="AD5" s="96"/>
      <c r="AE5" s="96"/>
      <c r="AF5" s="96"/>
      <c r="AG5" s="96"/>
      <c r="AH5" s="96"/>
    </row>
    <row r="6" spans="1:34" ht="22.5" customHeight="1">
      <c r="A6" s="68">
        <f t="shared" ref="A6:A19" si="3">ROW()-4</f>
        <v>2</v>
      </c>
      <c r="B6" s="92" t="str">
        <f t="shared" ref="B6:B19" ca="1" si="4">IFERROR(INDIRECT("個票"&amp;$A6&amp;"！$t$7"),"")</f>
        <v>〇〇デイサービス</v>
      </c>
      <c r="C6" s="92" t="str">
        <f t="shared" ref="C6:C19" ca="1" si="5">IFERROR(INDIRECT("個票"&amp;$A6&amp;"！$h$7"),"")</f>
        <v>2222222222</v>
      </c>
      <c r="D6" s="92" t="str">
        <f t="shared" ref="D6:D19" ca="1" si="6">IFERROR(INDIRECT("個票"&amp;$A6&amp;"！$l$10"),"")</f>
        <v>通所介護事業所　1月あたり延べ利用者数301人以上600人以下</v>
      </c>
      <c r="E6" s="92" t="str">
        <f t="shared" ref="E6:E19" ca="1" si="7">IFERROR(INDIRECT("個票"&amp;$A6&amp;"！$w$9"),"")</f>
        <v>111-222-3333</v>
      </c>
      <c r="F6" s="92" t="str">
        <f t="shared" ref="F6:F19" ca="1" si="8">IFERROR(INDIRECT("個票"&amp;$A6&amp;"！$ｄ$9")&amp;INDIRECT("個票"&amp;$A6&amp;"！$ｈ$9"),"")</f>
        <v>富山県富山市〇〇町●●番地</v>
      </c>
      <c r="G6" s="92" t="str">
        <f ca="1">IF(J6&gt;0,交付申請書!$W$8,"")</f>
        <v>〇〇ケアサービス</v>
      </c>
      <c r="H6" s="71">
        <f t="shared" ca="1" si="0"/>
        <v>300</v>
      </c>
      <c r="I6" s="124">
        <f t="shared" ca="1" si="1"/>
        <v>0</v>
      </c>
      <c r="J6" s="71">
        <f t="shared" ca="1" si="2"/>
        <v>300</v>
      </c>
      <c r="K6" s="87"/>
      <c r="N6" s="88"/>
    </row>
    <row r="7" spans="1:34" ht="22.5" customHeight="1">
      <c r="A7" s="68">
        <f t="shared" si="3"/>
        <v>3</v>
      </c>
      <c r="B7" s="92" t="str">
        <f t="shared" ca="1" si="4"/>
        <v>〇〇事業所</v>
      </c>
      <c r="C7" s="92" t="str">
        <f t="shared" ca="1" si="5"/>
        <v>3333333333</v>
      </c>
      <c r="D7" s="92" t="str">
        <f t="shared" ca="1" si="6"/>
        <v>定期巡回・随時対応型訪問介護看護事業所</v>
      </c>
      <c r="E7" s="92" t="str">
        <f t="shared" ca="1" si="7"/>
        <v>000-111-2222</v>
      </c>
      <c r="F7" s="92" t="str">
        <f t="shared" ca="1" si="8"/>
        <v>富山県富山市〇〇町●●番地</v>
      </c>
      <c r="G7" s="92" t="str">
        <f ca="1">IF(J7&gt;0,交付申請書!$W$8,"")</f>
        <v>〇〇ケアサービス</v>
      </c>
      <c r="H7" s="71">
        <f t="shared" ca="1" si="0"/>
        <v>200</v>
      </c>
      <c r="I7" s="124">
        <f t="shared" ca="1" si="1"/>
        <v>0</v>
      </c>
      <c r="J7" s="71">
        <f t="shared" ca="1" si="2"/>
        <v>200</v>
      </c>
      <c r="K7" s="87"/>
      <c r="N7" s="88"/>
    </row>
    <row r="8" spans="1:34" ht="22.5" customHeight="1">
      <c r="A8" s="68">
        <f t="shared" si="3"/>
        <v>4</v>
      </c>
      <c r="B8" s="92" t="str">
        <f t="shared" ca="1" si="4"/>
        <v>〇〇施設</v>
      </c>
      <c r="C8" s="92" t="str">
        <f t="shared" ca="1" si="5"/>
        <v>4444444444</v>
      </c>
      <c r="D8" s="92" t="str">
        <f t="shared" ca="1" si="6"/>
        <v>介護老人福祉施設</v>
      </c>
      <c r="E8" s="92" t="str">
        <f t="shared" ca="1" si="7"/>
        <v>222-333-4444</v>
      </c>
      <c r="F8" s="92" t="str">
        <f t="shared" ca="1" si="8"/>
        <v>富山県富山市〇〇町●●番地</v>
      </c>
      <c r="G8" s="92" t="str">
        <f ca="1">IF(J8&gt;0,交付申請書!$W$8,"")</f>
        <v>〇〇ケアサービス</v>
      </c>
      <c r="H8" s="71">
        <f t="shared" ca="1" si="0"/>
        <v>120</v>
      </c>
      <c r="I8" s="124">
        <f t="shared" ca="1" si="1"/>
        <v>0</v>
      </c>
      <c r="J8" s="71">
        <f t="shared" ca="1" si="2"/>
        <v>120</v>
      </c>
      <c r="K8" s="87"/>
    </row>
    <row r="9" spans="1:34" ht="22.5" customHeight="1">
      <c r="A9" s="68">
        <f t="shared" si="3"/>
        <v>5</v>
      </c>
      <c r="B9" s="92" t="str">
        <f t="shared" ca="1" si="4"/>
        <v>〇〇ホーム</v>
      </c>
      <c r="C9" s="92">
        <f t="shared" ca="1" si="5"/>
        <v>0</v>
      </c>
      <c r="D9" s="92" t="str">
        <f t="shared" ca="1" si="6"/>
        <v>養護老人ホーム</v>
      </c>
      <c r="E9" s="92" t="str">
        <f t="shared" ca="1" si="7"/>
        <v>222-333-4444</v>
      </c>
      <c r="F9" s="92" t="str">
        <f t="shared" ca="1" si="8"/>
        <v>富山県富山市〇〇町●●番地</v>
      </c>
      <c r="G9" s="92" t="str">
        <f ca="1">IF(J9&gt;0,交付申請書!$W$8,"")</f>
        <v>〇〇ケアサービス</v>
      </c>
      <c r="H9" s="71">
        <f t="shared" ca="1" si="0"/>
        <v>120</v>
      </c>
      <c r="I9" s="124">
        <f t="shared" ca="1" si="1"/>
        <v>0</v>
      </c>
      <c r="J9" s="71">
        <f t="shared" ca="1" si="2"/>
        <v>120</v>
      </c>
      <c r="K9" s="87"/>
    </row>
    <row r="10" spans="1:34" ht="22.5" customHeight="1">
      <c r="A10" s="68">
        <f t="shared" si="3"/>
        <v>6</v>
      </c>
      <c r="B10" s="92" t="str">
        <f t="shared" ca="1" si="4"/>
        <v/>
      </c>
      <c r="C10" s="92" t="str">
        <f t="shared" ca="1" si="5"/>
        <v/>
      </c>
      <c r="D10" s="92" t="str">
        <f t="shared" ca="1" si="6"/>
        <v/>
      </c>
      <c r="E10" s="92" t="str">
        <f t="shared" ca="1" si="7"/>
        <v/>
      </c>
      <c r="F10" s="92" t="str">
        <f t="shared" ca="1" si="8"/>
        <v/>
      </c>
      <c r="G10" s="92" t="str">
        <f ca="1">IF(J10&gt;0,交付申請書!$W$8,"")</f>
        <v/>
      </c>
      <c r="H10" s="71" t="str">
        <f t="shared" ca="1" si="0"/>
        <v/>
      </c>
      <c r="I10" s="124" t="str">
        <f t="shared" ca="1" si="1"/>
        <v/>
      </c>
      <c r="J10" s="71">
        <f t="shared" ca="1" si="2"/>
        <v>0</v>
      </c>
      <c r="K10" s="87"/>
    </row>
    <row r="11" spans="1:34" ht="22.5" customHeight="1">
      <c r="A11" s="68">
        <f t="shared" si="3"/>
        <v>7</v>
      </c>
      <c r="B11" s="92" t="str">
        <f t="shared" ca="1" si="4"/>
        <v/>
      </c>
      <c r="C11" s="92" t="str">
        <f t="shared" ca="1" si="5"/>
        <v/>
      </c>
      <c r="D11" s="92" t="str">
        <f t="shared" ca="1" si="6"/>
        <v/>
      </c>
      <c r="E11" s="92" t="str">
        <f t="shared" ca="1" si="7"/>
        <v/>
      </c>
      <c r="F11" s="92" t="str">
        <f t="shared" ca="1" si="8"/>
        <v/>
      </c>
      <c r="G11" s="92" t="str">
        <f ca="1">IF(J11&gt;0,交付申請書!$W$8,"")</f>
        <v/>
      </c>
      <c r="H11" s="71" t="str">
        <f t="shared" ca="1" si="0"/>
        <v/>
      </c>
      <c r="I11" s="124" t="str">
        <f t="shared" ca="1" si="1"/>
        <v/>
      </c>
      <c r="J11" s="71">
        <f t="shared" ca="1" si="2"/>
        <v>0</v>
      </c>
      <c r="K11" s="87"/>
    </row>
    <row r="12" spans="1:34" ht="22.5" customHeight="1">
      <c r="A12" s="68">
        <f t="shared" si="3"/>
        <v>8</v>
      </c>
      <c r="B12" s="92" t="str">
        <f t="shared" ca="1" si="4"/>
        <v/>
      </c>
      <c r="C12" s="92" t="str">
        <f t="shared" ca="1" si="5"/>
        <v/>
      </c>
      <c r="D12" s="92" t="str">
        <f t="shared" ca="1" si="6"/>
        <v/>
      </c>
      <c r="E12" s="92" t="str">
        <f t="shared" ca="1" si="7"/>
        <v/>
      </c>
      <c r="F12" s="92" t="str">
        <f t="shared" ca="1" si="8"/>
        <v/>
      </c>
      <c r="G12" s="92" t="str">
        <f ca="1">IF(J12&gt;0,交付申請書!$W$8,"")</f>
        <v/>
      </c>
      <c r="H12" s="71" t="str">
        <f t="shared" ca="1" si="0"/>
        <v/>
      </c>
      <c r="I12" s="124" t="str">
        <f t="shared" ca="1" si="1"/>
        <v/>
      </c>
      <c r="J12" s="71">
        <f t="shared" ca="1" si="2"/>
        <v>0</v>
      </c>
      <c r="K12" s="87"/>
    </row>
    <row r="13" spans="1:34" ht="22.5" customHeight="1">
      <c r="A13" s="68">
        <f t="shared" si="3"/>
        <v>9</v>
      </c>
      <c r="B13" s="92" t="str">
        <f t="shared" ca="1" si="4"/>
        <v/>
      </c>
      <c r="C13" s="92" t="str">
        <f t="shared" ca="1" si="5"/>
        <v/>
      </c>
      <c r="D13" s="92" t="str">
        <f t="shared" ca="1" si="6"/>
        <v/>
      </c>
      <c r="E13" s="92" t="str">
        <f t="shared" ca="1" si="7"/>
        <v/>
      </c>
      <c r="F13" s="92" t="str">
        <f t="shared" ca="1" si="8"/>
        <v/>
      </c>
      <c r="G13" s="92" t="str">
        <f ca="1">IF(J13&gt;0,交付申請書!$W$8,"")</f>
        <v/>
      </c>
      <c r="H13" s="71" t="str">
        <f t="shared" ca="1" si="0"/>
        <v/>
      </c>
      <c r="I13" s="124" t="str">
        <f t="shared" ca="1" si="1"/>
        <v/>
      </c>
      <c r="J13" s="71">
        <f t="shared" ca="1" si="2"/>
        <v>0</v>
      </c>
      <c r="K13" s="87"/>
    </row>
    <row r="14" spans="1:34" ht="22.5" customHeight="1">
      <c r="A14" s="68">
        <f t="shared" si="3"/>
        <v>10</v>
      </c>
      <c r="B14" s="92" t="str">
        <f t="shared" ca="1" si="4"/>
        <v/>
      </c>
      <c r="C14" s="92" t="str">
        <f t="shared" ca="1" si="5"/>
        <v/>
      </c>
      <c r="D14" s="92" t="str">
        <f t="shared" ca="1" si="6"/>
        <v/>
      </c>
      <c r="E14" s="92" t="str">
        <f t="shared" ca="1" si="7"/>
        <v/>
      </c>
      <c r="F14" s="92" t="str">
        <f t="shared" ca="1" si="8"/>
        <v/>
      </c>
      <c r="G14" s="92" t="str">
        <f ca="1">IF(J14&gt;0,交付申請書!$W$8,"")</f>
        <v/>
      </c>
      <c r="H14" s="71" t="str">
        <f t="shared" ca="1" si="0"/>
        <v/>
      </c>
      <c r="I14" s="124" t="str">
        <f t="shared" ca="1" si="1"/>
        <v/>
      </c>
      <c r="J14" s="71">
        <f t="shared" ca="1" si="2"/>
        <v>0</v>
      </c>
      <c r="K14" s="87"/>
    </row>
    <row r="15" spans="1:34" ht="22.5" customHeight="1">
      <c r="A15" s="68">
        <f t="shared" si="3"/>
        <v>11</v>
      </c>
      <c r="B15" s="92" t="str">
        <f t="shared" ca="1" si="4"/>
        <v/>
      </c>
      <c r="C15" s="92" t="str">
        <f t="shared" ca="1" si="5"/>
        <v/>
      </c>
      <c r="D15" s="92" t="str">
        <f t="shared" ca="1" si="6"/>
        <v/>
      </c>
      <c r="E15" s="92" t="str">
        <f t="shared" ca="1" si="7"/>
        <v/>
      </c>
      <c r="F15" s="92" t="str">
        <f t="shared" ca="1" si="8"/>
        <v/>
      </c>
      <c r="G15" s="92" t="str">
        <f ca="1">IF(J15&gt;0,交付申請書!$W$8,"")</f>
        <v/>
      </c>
      <c r="H15" s="71" t="str">
        <f t="shared" ca="1" si="0"/>
        <v/>
      </c>
      <c r="I15" s="124" t="str">
        <f t="shared" ca="1" si="1"/>
        <v/>
      </c>
      <c r="J15" s="71">
        <f t="shared" ca="1" si="2"/>
        <v>0</v>
      </c>
      <c r="K15" s="87"/>
    </row>
    <row r="16" spans="1:34" ht="22.5" customHeight="1">
      <c r="A16" s="68">
        <f t="shared" si="3"/>
        <v>12</v>
      </c>
      <c r="B16" s="92" t="str">
        <f t="shared" ca="1" si="4"/>
        <v/>
      </c>
      <c r="C16" s="92" t="str">
        <f t="shared" ca="1" si="5"/>
        <v/>
      </c>
      <c r="D16" s="92" t="str">
        <f t="shared" ca="1" si="6"/>
        <v/>
      </c>
      <c r="E16" s="92" t="str">
        <f t="shared" ca="1" si="7"/>
        <v/>
      </c>
      <c r="F16" s="92" t="str">
        <f t="shared" ca="1" si="8"/>
        <v/>
      </c>
      <c r="G16" s="92" t="str">
        <f ca="1">IF(J16&gt;0,交付申請書!$W$8,"")</f>
        <v/>
      </c>
      <c r="H16" s="71" t="str">
        <f t="shared" ca="1" si="0"/>
        <v/>
      </c>
      <c r="I16" s="124" t="str">
        <f t="shared" ca="1" si="1"/>
        <v/>
      </c>
      <c r="J16" s="71">
        <f t="shared" ca="1" si="2"/>
        <v>0</v>
      </c>
      <c r="K16" s="87"/>
    </row>
    <row r="17" spans="1:11" ht="22.5" customHeight="1">
      <c r="A17" s="68">
        <f t="shared" si="3"/>
        <v>13</v>
      </c>
      <c r="B17" s="92" t="str">
        <f t="shared" ca="1" si="4"/>
        <v/>
      </c>
      <c r="C17" s="92" t="str">
        <f t="shared" ca="1" si="5"/>
        <v/>
      </c>
      <c r="D17" s="92" t="str">
        <f t="shared" ca="1" si="6"/>
        <v/>
      </c>
      <c r="E17" s="92" t="str">
        <f t="shared" ca="1" si="7"/>
        <v/>
      </c>
      <c r="F17" s="92" t="str">
        <f t="shared" ca="1" si="8"/>
        <v/>
      </c>
      <c r="G17" s="92" t="str">
        <f ca="1">IF(J17&gt;0,交付申請書!$W$8,"")</f>
        <v/>
      </c>
      <c r="H17" s="71" t="str">
        <f t="shared" ca="1" si="0"/>
        <v/>
      </c>
      <c r="I17" s="124" t="str">
        <f t="shared" ca="1" si="1"/>
        <v/>
      </c>
      <c r="J17" s="71">
        <f t="shared" ca="1" si="2"/>
        <v>0</v>
      </c>
      <c r="K17" s="87"/>
    </row>
    <row r="18" spans="1:11" ht="22.5" customHeight="1">
      <c r="A18" s="68">
        <f t="shared" si="3"/>
        <v>14</v>
      </c>
      <c r="B18" s="92" t="str">
        <f t="shared" ca="1" si="4"/>
        <v/>
      </c>
      <c r="C18" s="92" t="str">
        <f t="shared" ca="1" si="5"/>
        <v/>
      </c>
      <c r="D18" s="92" t="str">
        <f t="shared" ca="1" si="6"/>
        <v/>
      </c>
      <c r="E18" s="92" t="str">
        <f t="shared" ca="1" si="7"/>
        <v/>
      </c>
      <c r="F18" s="92" t="str">
        <f t="shared" ca="1" si="8"/>
        <v/>
      </c>
      <c r="G18" s="92" t="str">
        <f ca="1">IF(J18&gt;0,交付申請書!$W$8,"")</f>
        <v/>
      </c>
      <c r="H18" s="71" t="str">
        <f t="shared" ca="1" si="0"/>
        <v/>
      </c>
      <c r="I18" s="124" t="str">
        <f t="shared" ca="1" si="1"/>
        <v/>
      </c>
      <c r="J18" s="71">
        <f t="shared" ca="1" si="2"/>
        <v>0</v>
      </c>
      <c r="K18" s="87"/>
    </row>
    <row r="19" spans="1:11" ht="22.5" customHeight="1">
      <c r="A19" s="68">
        <f t="shared" si="3"/>
        <v>15</v>
      </c>
      <c r="B19" s="92" t="str">
        <f t="shared" ca="1" si="4"/>
        <v/>
      </c>
      <c r="C19" s="92" t="str">
        <f t="shared" ca="1" si="5"/>
        <v/>
      </c>
      <c r="D19" s="92" t="str">
        <f t="shared" ca="1" si="6"/>
        <v/>
      </c>
      <c r="E19" s="92" t="str">
        <f t="shared" ca="1" si="7"/>
        <v/>
      </c>
      <c r="F19" s="92" t="str">
        <f t="shared" ca="1" si="8"/>
        <v/>
      </c>
      <c r="G19" s="92" t="str">
        <f ca="1">IF(J19&gt;0,交付申請書!$W$8,"")</f>
        <v/>
      </c>
      <c r="H19" s="71" t="str">
        <f t="shared" ca="1" si="0"/>
        <v/>
      </c>
      <c r="I19" s="124" t="str">
        <f t="shared" ca="1" si="1"/>
        <v/>
      </c>
      <c r="J19" s="71">
        <f t="shared" ca="1" si="2"/>
        <v>0</v>
      </c>
      <c r="K19" s="87"/>
    </row>
    <row r="20" spans="1:11" ht="11.25" customHeight="1"/>
    <row r="21" spans="1:11" customFormat="1">
      <c r="A21" s="3" t="s">
        <v>30</v>
      </c>
      <c r="B21" s="2"/>
      <c r="C21" s="2"/>
    </row>
    <row r="22" spans="1:11" customFormat="1" ht="16.5" customHeight="1">
      <c r="A22" s="69"/>
      <c r="B22" s="3" t="s">
        <v>31</v>
      </c>
      <c r="C22" s="2"/>
    </row>
    <row r="23" spans="1:11" customFormat="1" ht="16.5" customHeight="1">
      <c r="A23" s="69"/>
      <c r="B23" s="3"/>
      <c r="C23" s="2"/>
    </row>
    <row r="24" spans="1:11" customFormat="1" ht="16.5" customHeight="1">
      <c r="A24" s="5"/>
      <c r="B24" s="70"/>
      <c r="C24" s="2"/>
    </row>
    <row r="25" spans="1:11" customFormat="1" ht="16.5" customHeight="1">
      <c r="A25" s="5"/>
      <c r="B25" s="7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J3:J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V59"/>
  <sheetViews>
    <sheetView showGridLines="0" showZeros="0" zoomScaleNormal="100" zoomScaleSheetLayoutView="100" workbookViewId="0">
      <selection activeCell="D27" sqref="D2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325</v>
      </c>
    </row>
    <row r="2" spans="1:48" ht="7.5" customHeight="1"/>
    <row r="3" spans="1:48">
      <c r="A3" s="254" t="s">
        <v>232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0" t="s">
        <v>32</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2"/>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18" t="s">
        <v>33</v>
      </c>
      <c r="B7" s="219"/>
      <c r="C7" s="219"/>
      <c r="D7" s="219"/>
      <c r="E7" s="219"/>
      <c r="F7" s="219"/>
      <c r="G7" s="220"/>
      <c r="H7" s="276" t="s">
        <v>277</v>
      </c>
      <c r="I7" s="277"/>
      <c r="J7" s="277"/>
      <c r="K7" s="277"/>
      <c r="L7" s="277"/>
      <c r="M7" s="277"/>
      <c r="N7" s="278"/>
      <c r="O7" s="218" t="s">
        <v>34</v>
      </c>
      <c r="P7" s="219"/>
      <c r="Q7" s="219"/>
      <c r="R7" s="219"/>
      <c r="S7" s="220"/>
      <c r="T7" s="279" t="s">
        <v>278</v>
      </c>
      <c r="U7" s="280"/>
      <c r="V7" s="280"/>
      <c r="W7" s="280"/>
      <c r="X7" s="280"/>
      <c r="Y7" s="280"/>
      <c r="Z7" s="280"/>
      <c r="AA7" s="280"/>
      <c r="AB7" s="280"/>
      <c r="AC7" s="280"/>
      <c r="AD7" s="280"/>
      <c r="AE7" s="280"/>
      <c r="AF7" s="280"/>
      <c r="AG7" s="280"/>
      <c r="AH7" s="280"/>
      <c r="AI7" s="280"/>
      <c r="AJ7" s="280"/>
      <c r="AK7" s="280"/>
      <c r="AL7" s="280"/>
      <c r="AM7" s="281"/>
    </row>
    <row r="8" spans="1:48">
      <c r="A8" s="257" t="s">
        <v>35</v>
      </c>
      <c r="B8" s="258"/>
      <c r="C8" s="259"/>
      <c r="D8" s="218" t="s">
        <v>36</v>
      </c>
      <c r="E8" s="219"/>
      <c r="F8" s="219"/>
      <c r="G8" s="220"/>
      <c r="H8" s="218" t="s">
        <v>25</v>
      </c>
      <c r="I8" s="219"/>
      <c r="J8" s="219"/>
      <c r="K8" s="219"/>
      <c r="L8" s="219"/>
      <c r="M8" s="219"/>
      <c r="N8" s="219"/>
      <c r="O8" s="219"/>
      <c r="P8" s="219"/>
      <c r="Q8" s="219"/>
      <c r="R8" s="219"/>
      <c r="S8" s="220"/>
      <c r="T8" s="257" t="s">
        <v>37</v>
      </c>
      <c r="U8" s="258"/>
      <c r="V8" s="259"/>
      <c r="W8" s="218" t="s">
        <v>19</v>
      </c>
      <c r="X8" s="219"/>
      <c r="Y8" s="219"/>
      <c r="Z8" s="219"/>
      <c r="AA8" s="219"/>
      <c r="AB8" s="219"/>
      <c r="AC8" s="219"/>
      <c r="AD8" s="219"/>
      <c r="AE8" s="219"/>
      <c r="AF8" s="220"/>
      <c r="AG8" s="264" t="s">
        <v>38</v>
      </c>
      <c r="AH8" s="265"/>
      <c r="AI8" s="265"/>
      <c r="AJ8" s="265"/>
      <c r="AK8" s="265"/>
      <c r="AL8" s="265"/>
      <c r="AM8" s="266"/>
    </row>
    <row r="9" spans="1:48" ht="17.25" customHeight="1">
      <c r="A9" s="260"/>
      <c r="B9" s="225"/>
      <c r="C9" s="208"/>
      <c r="D9" s="261" t="s">
        <v>212</v>
      </c>
      <c r="E9" s="262"/>
      <c r="F9" s="262"/>
      <c r="G9" s="263"/>
      <c r="H9" s="267" t="s">
        <v>279</v>
      </c>
      <c r="I9" s="268"/>
      <c r="J9" s="268"/>
      <c r="K9" s="268"/>
      <c r="L9" s="268"/>
      <c r="M9" s="268"/>
      <c r="N9" s="268"/>
      <c r="O9" s="268"/>
      <c r="P9" s="268"/>
      <c r="Q9" s="268"/>
      <c r="R9" s="268"/>
      <c r="S9" s="269"/>
      <c r="T9" s="260"/>
      <c r="U9" s="225"/>
      <c r="V9" s="208"/>
      <c r="W9" s="270" t="s">
        <v>321</v>
      </c>
      <c r="X9" s="271"/>
      <c r="Y9" s="271"/>
      <c r="Z9" s="271"/>
      <c r="AA9" s="271"/>
      <c r="AB9" s="271"/>
      <c r="AC9" s="271"/>
      <c r="AD9" s="271"/>
      <c r="AE9" s="271"/>
      <c r="AF9" s="272"/>
      <c r="AG9" s="273" t="s">
        <v>281</v>
      </c>
      <c r="AH9" s="274"/>
      <c r="AI9" s="274"/>
      <c r="AJ9" s="274"/>
      <c r="AK9" s="274"/>
      <c r="AL9" s="274"/>
      <c r="AM9" s="275"/>
      <c r="AV9" s="3"/>
    </row>
    <row r="10" spans="1:48" s="3" customFormat="1" ht="20.25" customHeight="1">
      <c r="A10" s="218" t="s">
        <v>40</v>
      </c>
      <c r="B10" s="219"/>
      <c r="C10" s="219"/>
      <c r="D10" s="219"/>
      <c r="E10" s="219"/>
      <c r="F10" s="219"/>
      <c r="G10" s="219"/>
      <c r="H10" s="219"/>
      <c r="I10" s="219"/>
      <c r="J10" s="219"/>
      <c r="K10" s="220"/>
      <c r="L10" s="283" t="s">
        <v>280</v>
      </c>
      <c r="M10" s="284"/>
      <c r="N10" s="284"/>
      <c r="O10" s="284"/>
      <c r="P10" s="284"/>
      <c r="Q10" s="284"/>
      <c r="R10" s="284"/>
      <c r="S10" s="284"/>
      <c r="T10" s="284"/>
      <c r="U10" s="284"/>
      <c r="V10" s="284"/>
      <c r="W10" s="284"/>
      <c r="X10" s="284"/>
      <c r="Y10" s="284"/>
      <c r="Z10" s="284"/>
      <c r="AA10" s="284"/>
      <c r="AB10" s="284"/>
      <c r="AC10" s="284"/>
      <c r="AD10" s="284"/>
      <c r="AE10" s="284"/>
      <c r="AF10" s="285"/>
      <c r="AG10" s="306" t="s">
        <v>41</v>
      </c>
      <c r="AH10" s="265"/>
      <c r="AI10" s="266"/>
      <c r="AJ10" s="280"/>
      <c r="AK10" s="280"/>
      <c r="AL10" s="307" t="s">
        <v>42</v>
      </c>
      <c r="AM10" s="308"/>
      <c r="AP10" s="305"/>
      <c r="AQ10" s="305"/>
      <c r="AR10" s="305"/>
      <c r="AS10" s="305"/>
      <c r="AT10" s="305"/>
      <c r="AU10" s="305"/>
    </row>
    <row r="11" spans="1:48" s="3" customFormat="1" ht="18" hidden="1" customHeight="1">
      <c r="A11" s="289" t="s">
        <v>43</v>
      </c>
      <c r="B11" s="290"/>
      <c r="C11" s="290"/>
      <c r="D11" s="290"/>
      <c r="E11" s="290"/>
      <c r="F11" s="290"/>
      <c r="G11" s="290"/>
      <c r="H11" s="291"/>
      <c r="I11" s="286" t="s">
        <v>192</v>
      </c>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row>
    <row r="12" spans="1:48" s="94"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50" t="s">
        <v>44</v>
      </c>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45" t="s">
        <v>218</v>
      </c>
      <c r="B15" s="246"/>
      <c r="C15" s="246"/>
      <c r="D15" s="246"/>
      <c r="E15" s="246"/>
      <c r="F15" s="246"/>
      <c r="G15" s="246"/>
      <c r="H15" s="246"/>
      <c r="I15" s="246"/>
      <c r="J15" s="246"/>
      <c r="K15" s="246"/>
      <c r="L15" s="246"/>
      <c r="M15" s="246"/>
      <c r="N15" s="246"/>
      <c r="O15" s="246"/>
      <c r="P15" s="246"/>
      <c r="Q15" s="246"/>
      <c r="R15" s="246"/>
      <c r="S15" s="246"/>
      <c r="T15" s="246"/>
      <c r="U15" s="246"/>
      <c r="V15" s="246"/>
      <c r="W15" s="313"/>
      <c r="X15" s="247" t="s">
        <v>45</v>
      </c>
      <c r="Y15" s="248"/>
      <c r="Z15" s="249"/>
      <c r="AA15" s="292" t="s">
        <v>196</v>
      </c>
      <c r="AB15" s="293"/>
      <c r="AC15" s="293"/>
      <c r="AD15" s="293"/>
      <c r="AE15" s="293"/>
      <c r="AF15" s="293"/>
      <c r="AG15" s="293"/>
      <c r="AH15" s="293"/>
      <c r="AI15" s="293"/>
      <c r="AJ15" s="293"/>
      <c r="AK15" s="293"/>
      <c r="AL15" s="293"/>
      <c r="AM15" s="293"/>
    </row>
    <row r="16" spans="1:48" s="3" customFormat="1" ht="18" hidden="1" customHeight="1">
      <c r="A16" s="245" t="s">
        <v>219</v>
      </c>
      <c r="B16" s="246"/>
      <c r="C16" s="246"/>
      <c r="D16" s="246"/>
      <c r="E16" s="246"/>
      <c r="F16" s="246"/>
      <c r="G16" s="246"/>
      <c r="H16" s="246"/>
      <c r="I16" s="246"/>
      <c r="J16" s="246"/>
      <c r="K16" s="246"/>
      <c r="L16" s="246"/>
      <c r="M16" s="246"/>
      <c r="N16" s="246"/>
      <c r="O16" s="246"/>
      <c r="P16" s="246"/>
      <c r="Q16" s="246"/>
      <c r="R16" s="246"/>
      <c r="S16" s="246"/>
      <c r="T16" s="246"/>
      <c r="U16" s="246"/>
      <c r="V16" s="246"/>
      <c r="W16" s="313"/>
      <c r="X16" s="247" t="s">
        <v>45</v>
      </c>
      <c r="Y16" s="248"/>
      <c r="Z16" s="249"/>
      <c r="AA16" s="292" t="s">
        <v>195</v>
      </c>
      <c r="AB16" s="293"/>
      <c r="AC16" s="293"/>
      <c r="AD16" s="293"/>
      <c r="AE16" s="293"/>
      <c r="AF16" s="293"/>
      <c r="AG16" s="293"/>
      <c r="AH16" s="293"/>
      <c r="AI16" s="293"/>
      <c r="AJ16" s="293"/>
      <c r="AK16" s="293"/>
      <c r="AL16" s="293"/>
      <c r="AM16" s="293"/>
    </row>
    <row r="17" spans="1:48" s="3" customFormat="1" ht="18" hidden="1" customHeight="1">
      <c r="A17" s="242" t="s">
        <v>236</v>
      </c>
      <c r="B17" s="243"/>
      <c r="C17" s="243"/>
      <c r="D17" s="243"/>
      <c r="E17" s="243"/>
      <c r="F17" s="243"/>
      <c r="G17" s="243"/>
      <c r="H17" s="243"/>
      <c r="I17" s="243"/>
      <c r="J17" s="243"/>
      <c r="K17" s="243"/>
      <c r="L17" s="243"/>
      <c r="M17" s="243"/>
      <c r="N17" s="243"/>
      <c r="O17" s="243"/>
      <c r="P17" s="243"/>
      <c r="Q17" s="243"/>
      <c r="R17" s="243"/>
      <c r="S17" s="243"/>
      <c r="T17" s="243"/>
      <c r="U17" s="243"/>
      <c r="V17" s="243"/>
      <c r="W17" s="244"/>
      <c r="X17" s="247" t="s">
        <v>45</v>
      </c>
      <c r="Y17" s="248"/>
      <c r="Z17" s="249"/>
      <c r="AA17" s="120"/>
      <c r="AB17" s="121"/>
      <c r="AC17" s="121"/>
      <c r="AD17" s="121"/>
      <c r="AE17" s="121"/>
      <c r="AF17" s="121"/>
      <c r="AG17" s="121"/>
      <c r="AH17" s="121"/>
      <c r="AI17" s="121"/>
      <c r="AJ17" s="121"/>
      <c r="AK17" s="121"/>
      <c r="AL17" s="121"/>
      <c r="AM17" s="121"/>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50" t="s">
        <v>220</v>
      </c>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2"/>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45" t="s">
        <v>230</v>
      </c>
      <c r="B21" s="246"/>
      <c r="C21" s="246"/>
      <c r="D21" s="246"/>
      <c r="E21" s="246"/>
      <c r="F21" s="246"/>
      <c r="G21" s="246"/>
      <c r="H21" s="246"/>
      <c r="I21" s="246"/>
      <c r="J21" s="246"/>
      <c r="K21" s="246"/>
      <c r="L21" s="246"/>
      <c r="M21" s="246"/>
      <c r="N21" s="246"/>
      <c r="O21" s="246"/>
      <c r="P21" s="246"/>
      <c r="Q21" s="246"/>
      <c r="R21" s="246"/>
      <c r="S21" s="246"/>
      <c r="T21" s="246"/>
      <c r="U21" s="246"/>
      <c r="V21" s="246"/>
      <c r="W21" s="246"/>
      <c r="X21" s="247" t="s">
        <v>45</v>
      </c>
      <c r="Y21" s="248"/>
      <c r="Z21" s="249"/>
      <c r="AA21" s="122"/>
      <c r="AB21" s="122"/>
      <c r="AC21" s="122"/>
      <c r="AD21" s="122"/>
      <c r="AE21" s="122"/>
      <c r="AF21" s="122"/>
      <c r="AG21" s="122"/>
      <c r="AH21" s="123"/>
      <c r="AI21" s="123"/>
      <c r="AJ21" s="123"/>
      <c r="AK21" s="123"/>
      <c r="AL21" s="123"/>
      <c r="AM21" s="123"/>
    </row>
    <row r="22" spans="1:48" s="3" customFormat="1" ht="18" customHeight="1">
      <c r="A22" s="245" t="s">
        <v>222</v>
      </c>
      <c r="B22" s="246"/>
      <c r="C22" s="246"/>
      <c r="D22" s="246"/>
      <c r="E22" s="246"/>
      <c r="F22" s="246"/>
      <c r="G22" s="246"/>
      <c r="H22" s="246"/>
      <c r="I22" s="246"/>
      <c r="J22" s="246"/>
      <c r="K22" s="246"/>
      <c r="L22" s="246"/>
      <c r="M22" s="246"/>
      <c r="N22" s="246"/>
      <c r="O22" s="246"/>
      <c r="P22" s="246"/>
      <c r="Q22" s="246"/>
      <c r="R22" s="246"/>
      <c r="S22" s="246"/>
      <c r="T22" s="246"/>
      <c r="U22" s="246"/>
      <c r="V22" s="246"/>
      <c r="W22" s="246"/>
      <c r="X22" s="247" t="s">
        <v>45</v>
      </c>
      <c r="Y22" s="248"/>
      <c r="Z22" s="249"/>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50" t="s">
        <v>46</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2"/>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24" customHeight="1">
      <c r="A26" s="109"/>
      <c r="B26" s="94"/>
      <c r="C26" s="93"/>
      <c r="D26" s="94"/>
      <c r="E26" s="110"/>
      <c r="F26" s="94"/>
      <c r="G26" s="94"/>
      <c r="H26" s="94"/>
      <c r="I26" s="94"/>
      <c r="J26" s="111"/>
      <c r="K26" s="111"/>
      <c r="L26" s="111"/>
      <c r="M26" s="111"/>
      <c r="N26" s="111"/>
      <c r="O26" s="112"/>
      <c r="P26" s="93"/>
      <c r="Q26" s="95"/>
      <c r="R26" s="95"/>
      <c r="S26" s="111"/>
      <c r="T26" s="107"/>
      <c r="U26" s="111"/>
      <c r="V26" s="111"/>
      <c r="W26" s="93"/>
      <c r="AC26" s="309"/>
      <c r="AD26" s="253" t="s">
        <v>322</v>
      </c>
      <c r="AE26" s="221"/>
      <c r="AF26" s="221"/>
      <c r="AG26" s="221"/>
      <c r="AH26" s="221"/>
      <c r="AI26" s="302" t="s">
        <v>323</v>
      </c>
      <c r="AJ26" s="303"/>
      <c r="AK26" s="303"/>
      <c r="AL26" s="303"/>
      <c r="AM26" s="304"/>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309"/>
      <c r="AD27" s="310">
        <f>IFERROR(VLOOKUP(L10,リスト!B2:D23,2,FALSE),IFERROR(VLOOKUP(L10,リスト!B24:D30,2,FALSE)*AJ10,""))</f>
        <v>300</v>
      </c>
      <c r="AE27" s="311"/>
      <c r="AF27" s="311"/>
      <c r="AG27" s="312" t="s">
        <v>12</v>
      </c>
      <c r="AH27" s="312"/>
      <c r="AI27" s="298">
        <f>MIN(AD27,ROUNDDOWN((H35+H44)/1000,0))</f>
        <v>300</v>
      </c>
      <c r="AJ27" s="299"/>
      <c r="AK27" s="299"/>
      <c r="AL27" s="294" t="s">
        <v>12</v>
      </c>
      <c r="AM27" s="295"/>
    </row>
    <row r="28" spans="1:48" ht="13.5" thickBot="1">
      <c r="A28" s="93" t="s">
        <v>193</v>
      </c>
      <c r="B28" s="94"/>
      <c r="C28" s="93"/>
      <c r="D28" s="94"/>
      <c r="E28" s="110"/>
      <c r="F28" s="94"/>
      <c r="G28" s="94"/>
      <c r="H28" s="94"/>
      <c r="I28" s="94"/>
      <c r="J28" s="111"/>
      <c r="K28" s="111"/>
      <c r="L28" s="111"/>
      <c r="M28" s="111"/>
      <c r="N28" s="111"/>
      <c r="O28" s="112"/>
      <c r="P28" s="93"/>
      <c r="Q28" s="95"/>
      <c r="R28" s="95"/>
      <c r="S28" s="111"/>
      <c r="T28" s="107"/>
      <c r="U28" s="111"/>
      <c r="V28" s="111"/>
      <c r="W28" s="113"/>
      <c r="AC28" s="309"/>
      <c r="AD28" s="310"/>
      <c r="AE28" s="311"/>
      <c r="AF28" s="311"/>
      <c r="AG28" s="312"/>
      <c r="AH28" s="312"/>
      <c r="AI28" s="300"/>
      <c r="AJ28" s="301"/>
      <c r="AK28" s="301"/>
      <c r="AL28" s="296"/>
      <c r="AM28" s="297"/>
    </row>
    <row r="29" spans="1:48" ht="24" customHeight="1">
      <c r="A29" s="218" t="s">
        <v>234</v>
      </c>
      <c r="B29" s="219"/>
      <c r="C29" s="219"/>
      <c r="D29" s="219"/>
      <c r="E29" s="219"/>
      <c r="F29" s="219"/>
      <c r="G29" s="220"/>
      <c r="H29" s="221" t="s">
        <v>324</v>
      </c>
      <c r="I29" s="219"/>
      <c r="J29" s="219"/>
      <c r="K29" s="219"/>
      <c r="L29" s="219"/>
      <c r="M29" s="218" t="s">
        <v>47</v>
      </c>
      <c r="N29" s="219"/>
      <c r="O29" s="219"/>
      <c r="P29" s="219"/>
      <c r="Q29" s="219"/>
      <c r="R29" s="219"/>
      <c r="S29" s="219"/>
      <c r="T29" s="219"/>
      <c r="U29" s="219"/>
      <c r="V29" s="219"/>
      <c r="W29" s="219"/>
      <c r="X29" s="219"/>
      <c r="Y29" s="219"/>
      <c r="Z29" s="219"/>
      <c r="AA29" s="219"/>
      <c r="AB29" s="219"/>
      <c r="AC29" s="219"/>
      <c r="AD29" s="219"/>
      <c r="AE29" s="219"/>
      <c r="AF29" s="219"/>
      <c r="AG29" s="219"/>
      <c r="AH29" s="219"/>
      <c r="AI29" s="225"/>
      <c r="AJ29" s="225"/>
      <c r="AK29" s="225"/>
      <c r="AL29" s="225"/>
      <c r="AM29" s="208"/>
    </row>
    <row r="30" spans="1:48" ht="15" customHeight="1">
      <c r="A30" s="176" t="s">
        <v>271</v>
      </c>
      <c r="B30" s="177"/>
      <c r="C30" s="177"/>
      <c r="D30" s="177"/>
      <c r="E30" s="178"/>
      <c r="F30" s="178"/>
      <c r="G30" s="179"/>
      <c r="H30" s="233">
        <v>100000</v>
      </c>
      <c r="I30" s="233"/>
      <c r="J30" s="233"/>
      <c r="K30" s="233"/>
      <c r="L30" s="233"/>
      <c r="M30" s="222" t="s">
        <v>307</v>
      </c>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4"/>
    </row>
    <row r="31" spans="1:48" ht="15" customHeight="1">
      <c r="A31" s="180" t="s">
        <v>272</v>
      </c>
      <c r="B31" s="181"/>
      <c r="C31" s="181"/>
      <c r="D31" s="181"/>
      <c r="E31" s="182"/>
      <c r="F31" s="182"/>
      <c r="G31" s="183"/>
      <c r="H31" s="231"/>
      <c r="I31" s="231"/>
      <c r="J31" s="231"/>
      <c r="K31" s="231"/>
      <c r="L31" s="231"/>
      <c r="M31" s="239"/>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1"/>
    </row>
    <row r="32" spans="1:48" ht="15" customHeight="1">
      <c r="A32" s="180" t="s">
        <v>273</v>
      </c>
      <c r="B32" s="181"/>
      <c r="C32" s="181"/>
      <c r="D32" s="181"/>
      <c r="E32" s="182"/>
      <c r="F32" s="182"/>
      <c r="G32" s="183"/>
      <c r="H32" s="231"/>
      <c r="I32" s="231"/>
      <c r="J32" s="231"/>
      <c r="K32" s="231"/>
      <c r="L32" s="231"/>
      <c r="M32" s="239"/>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1"/>
    </row>
    <row r="33" spans="1:48" ht="15" customHeight="1">
      <c r="A33" s="180" t="s">
        <v>274</v>
      </c>
      <c r="B33" s="181"/>
      <c r="C33" s="181"/>
      <c r="D33" s="181"/>
      <c r="E33" s="182"/>
      <c r="F33" s="182"/>
      <c r="G33" s="183"/>
      <c r="H33" s="232"/>
      <c r="I33" s="232"/>
      <c r="J33" s="232"/>
      <c r="K33" s="232"/>
      <c r="L33" s="232"/>
      <c r="M33" s="239"/>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1"/>
      <c r="AV33" s="3"/>
    </row>
    <row r="34" spans="1:48" ht="15" customHeight="1">
      <c r="A34" s="180" t="s">
        <v>275</v>
      </c>
      <c r="B34" s="181"/>
      <c r="C34" s="181"/>
      <c r="D34" s="181"/>
      <c r="E34" s="182"/>
      <c r="F34" s="182"/>
      <c r="G34" s="183"/>
      <c r="H34" s="228"/>
      <c r="I34" s="229"/>
      <c r="J34" s="229"/>
      <c r="K34" s="229"/>
      <c r="L34" s="230"/>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48" ht="15" customHeight="1">
      <c r="A35" s="63" t="s">
        <v>29</v>
      </c>
      <c r="B35" s="64"/>
      <c r="C35" s="64"/>
      <c r="D35" s="64"/>
      <c r="E35" s="64"/>
      <c r="F35" s="64"/>
      <c r="G35" s="65"/>
      <c r="H35" s="226">
        <f>SUM(H30:H34)</f>
        <v>100000</v>
      </c>
      <c r="I35" s="226"/>
      <c r="J35" s="226"/>
      <c r="K35" s="226"/>
      <c r="L35" s="227"/>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99"/>
      <c r="AI36" s="237"/>
      <c r="AJ36" s="237"/>
      <c r="AK36" s="237"/>
      <c r="AL36" s="238"/>
      <c r="AM36" s="238"/>
    </row>
    <row r="37" spans="1:48" s="95" customFormat="1">
      <c r="A37" s="93" t="s">
        <v>194</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99"/>
      <c r="AI37" s="237"/>
      <c r="AJ37" s="237"/>
      <c r="AK37" s="237"/>
      <c r="AL37" s="238"/>
      <c r="AM37" s="238"/>
    </row>
    <row r="38" spans="1:48" ht="24" customHeight="1">
      <c r="A38" s="218" t="s">
        <v>234</v>
      </c>
      <c r="B38" s="219"/>
      <c r="C38" s="219"/>
      <c r="D38" s="219"/>
      <c r="E38" s="219"/>
      <c r="F38" s="219"/>
      <c r="G38" s="220"/>
      <c r="H38" s="221" t="s">
        <v>324</v>
      </c>
      <c r="I38" s="219"/>
      <c r="J38" s="219"/>
      <c r="K38" s="219"/>
      <c r="L38" s="219"/>
      <c r="M38" s="218" t="s">
        <v>47</v>
      </c>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20"/>
    </row>
    <row r="39" spans="1:48" ht="15" customHeight="1">
      <c r="A39" s="176" t="s">
        <v>271</v>
      </c>
      <c r="B39" s="177"/>
      <c r="C39" s="177"/>
      <c r="D39" s="177"/>
      <c r="E39" s="178"/>
      <c r="F39" s="178"/>
      <c r="G39" s="179"/>
      <c r="H39" s="231">
        <v>200000</v>
      </c>
      <c r="I39" s="231"/>
      <c r="J39" s="231"/>
      <c r="K39" s="231"/>
      <c r="L39" s="231"/>
      <c r="M39" s="239" t="s">
        <v>308</v>
      </c>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customHeight="1">
      <c r="A40" s="180" t="s">
        <v>272</v>
      </c>
      <c r="B40" s="181"/>
      <c r="C40" s="181"/>
      <c r="D40" s="181"/>
      <c r="E40" s="182"/>
      <c r="F40" s="182"/>
      <c r="G40" s="183"/>
      <c r="H40" s="231"/>
      <c r="I40" s="231"/>
      <c r="J40" s="231"/>
      <c r="K40" s="231"/>
      <c r="L40" s="231"/>
      <c r="M40" s="239"/>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1"/>
    </row>
    <row r="41" spans="1:48" ht="15" customHeight="1">
      <c r="A41" s="180" t="s">
        <v>273</v>
      </c>
      <c r="B41" s="181"/>
      <c r="C41" s="181"/>
      <c r="D41" s="181"/>
      <c r="E41" s="182"/>
      <c r="F41" s="182"/>
      <c r="G41" s="183"/>
      <c r="H41" s="231"/>
      <c r="I41" s="231"/>
      <c r="J41" s="231"/>
      <c r="K41" s="231"/>
      <c r="L41" s="231"/>
      <c r="M41" s="239"/>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1"/>
    </row>
    <row r="42" spans="1:48" ht="15" customHeight="1">
      <c r="A42" s="180" t="s">
        <v>274</v>
      </c>
      <c r="B42" s="181"/>
      <c r="C42" s="181"/>
      <c r="D42" s="181"/>
      <c r="E42" s="182"/>
      <c r="F42" s="182"/>
      <c r="G42" s="183"/>
      <c r="H42" s="231"/>
      <c r="I42" s="231"/>
      <c r="J42" s="231"/>
      <c r="K42" s="231"/>
      <c r="L42" s="231"/>
      <c r="M42" s="239"/>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1"/>
      <c r="AV42" s="3"/>
    </row>
    <row r="43" spans="1:48" ht="15" customHeight="1">
      <c r="A43" s="180" t="s">
        <v>275</v>
      </c>
      <c r="B43" s="181"/>
      <c r="C43" s="181"/>
      <c r="D43" s="181"/>
      <c r="E43" s="182"/>
      <c r="F43" s="182"/>
      <c r="G43" s="183"/>
      <c r="H43" s="231"/>
      <c r="I43" s="231"/>
      <c r="J43" s="231"/>
      <c r="K43" s="231"/>
      <c r="L43" s="231"/>
      <c r="M43" s="239"/>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1"/>
    </row>
    <row r="44" spans="1:48" ht="15" customHeight="1">
      <c r="A44" s="63" t="s">
        <v>29</v>
      </c>
      <c r="B44" s="64"/>
      <c r="C44" s="64"/>
      <c r="D44" s="64"/>
      <c r="E44" s="64"/>
      <c r="F44" s="64"/>
      <c r="G44" s="65"/>
      <c r="H44" s="226">
        <f>SUM(H39:L43)</f>
        <v>200000</v>
      </c>
      <c r="I44" s="226"/>
      <c r="J44" s="226"/>
      <c r="K44" s="226"/>
      <c r="L44" s="227"/>
      <c r="M44" s="234"/>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6"/>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221</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82"/>
      <c r="AJ59" s="282"/>
      <c r="AK59" s="282"/>
      <c r="AL59" s="282"/>
      <c r="AM59" s="282"/>
    </row>
  </sheetData>
  <sheetProtection formatCells="0" formatColumns="0" formatRows="0" insertColumns="0" insertRows="0" autoFilter="0"/>
  <mergeCells count="81">
    <mergeCell ref="AP10:AU10"/>
    <mergeCell ref="AG10:AI10"/>
    <mergeCell ref="AJ10:AK10"/>
    <mergeCell ref="AL10:AM10"/>
    <mergeCell ref="AI37:AK37"/>
    <mergeCell ref="M35:AM35"/>
    <mergeCell ref="M31:AM31"/>
    <mergeCell ref="M32:AM32"/>
    <mergeCell ref="M33:AM33"/>
    <mergeCell ref="AC26:AC28"/>
    <mergeCell ref="AD27:AF28"/>
    <mergeCell ref="AG27:AH28"/>
    <mergeCell ref="A13:AM13"/>
    <mergeCell ref="X17:Z17"/>
    <mergeCell ref="A15:W15"/>
    <mergeCell ref="A16:W16"/>
    <mergeCell ref="AI59:AM59"/>
    <mergeCell ref="L10:AF10"/>
    <mergeCell ref="A19:AM19"/>
    <mergeCell ref="A22:W22"/>
    <mergeCell ref="X21:Z21"/>
    <mergeCell ref="X22:Z22"/>
    <mergeCell ref="A10:K10"/>
    <mergeCell ref="I11:AM11"/>
    <mergeCell ref="A11:H11"/>
    <mergeCell ref="X15:Z15"/>
    <mergeCell ref="AA16:AM16"/>
    <mergeCell ref="AA15:AM15"/>
    <mergeCell ref="H29:L29"/>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7:W17"/>
    <mergeCell ref="A21:W21"/>
    <mergeCell ref="X16:Z16"/>
    <mergeCell ref="A24:AM24"/>
    <mergeCell ref="A29:G29"/>
    <mergeCell ref="AD26:AH26"/>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38:G38"/>
    <mergeCell ref="H38:L38"/>
    <mergeCell ref="M38:AM38"/>
    <mergeCell ref="M30:AM30"/>
    <mergeCell ref="M29:AM29"/>
    <mergeCell ref="H35:L35"/>
    <mergeCell ref="H34:L34"/>
    <mergeCell ref="M34:AM34"/>
    <mergeCell ref="H31:L31"/>
    <mergeCell ref="H32:L32"/>
    <mergeCell ref="H33:L33"/>
    <mergeCell ref="H30:L30"/>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6C09-7B66-4E9B-94BB-023DACA06C24}">
  <sheetPr>
    <pageSetUpPr autoPageBreaks="0"/>
  </sheetPr>
  <dimension ref="A1:AV59"/>
  <sheetViews>
    <sheetView showGridLines="0" showZeros="0" zoomScaleNormal="100" zoomScaleSheetLayoutView="100" workbookViewId="0">
      <selection activeCell="D27" sqref="D2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325</v>
      </c>
    </row>
    <row r="2" spans="1:48" ht="7.5" customHeight="1"/>
    <row r="3" spans="1:48">
      <c r="A3" s="254" t="s">
        <v>232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0" t="s">
        <v>32</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2"/>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18" t="s">
        <v>33</v>
      </c>
      <c r="B7" s="219"/>
      <c r="C7" s="219"/>
      <c r="D7" s="219"/>
      <c r="E7" s="219"/>
      <c r="F7" s="219"/>
      <c r="G7" s="220"/>
      <c r="H7" s="276" t="s">
        <v>285</v>
      </c>
      <c r="I7" s="277"/>
      <c r="J7" s="277"/>
      <c r="K7" s="277"/>
      <c r="L7" s="277"/>
      <c r="M7" s="277"/>
      <c r="N7" s="278"/>
      <c r="O7" s="218" t="s">
        <v>34</v>
      </c>
      <c r="P7" s="219"/>
      <c r="Q7" s="219"/>
      <c r="R7" s="219"/>
      <c r="S7" s="220"/>
      <c r="T7" s="279" t="s">
        <v>286</v>
      </c>
      <c r="U7" s="280"/>
      <c r="V7" s="280"/>
      <c r="W7" s="280"/>
      <c r="X7" s="280"/>
      <c r="Y7" s="280"/>
      <c r="Z7" s="280"/>
      <c r="AA7" s="280"/>
      <c r="AB7" s="280"/>
      <c r="AC7" s="280"/>
      <c r="AD7" s="280"/>
      <c r="AE7" s="280"/>
      <c r="AF7" s="280"/>
      <c r="AG7" s="280"/>
      <c r="AH7" s="280"/>
      <c r="AI7" s="280"/>
      <c r="AJ7" s="280"/>
      <c r="AK7" s="280"/>
      <c r="AL7" s="280"/>
      <c r="AM7" s="281"/>
    </row>
    <row r="8" spans="1:48">
      <c r="A8" s="257" t="s">
        <v>35</v>
      </c>
      <c r="B8" s="258"/>
      <c r="C8" s="259"/>
      <c r="D8" s="218" t="s">
        <v>36</v>
      </c>
      <c r="E8" s="219"/>
      <c r="F8" s="219"/>
      <c r="G8" s="220"/>
      <c r="H8" s="218" t="s">
        <v>25</v>
      </c>
      <c r="I8" s="219"/>
      <c r="J8" s="219"/>
      <c r="K8" s="219"/>
      <c r="L8" s="219"/>
      <c r="M8" s="219"/>
      <c r="N8" s="219"/>
      <c r="O8" s="219"/>
      <c r="P8" s="219"/>
      <c r="Q8" s="219"/>
      <c r="R8" s="219"/>
      <c r="S8" s="220"/>
      <c r="T8" s="257" t="s">
        <v>37</v>
      </c>
      <c r="U8" s="258"/>
      <c r="V8" s="259"/>
      <c r="W8" s="218" t="s">
        <v>19</v>
      </c>
      <c r="X8" s="219"/>
      <c r="Y8" s="219"/>
      <c r="Z8" s="219"/>
      <c r="AA8" s="219"/>
      <c r="AB8" s="219"/>
      <c r="AC8" s="219"/>
      <c r="AD8" s="219"/>
      <c r="AE8" s="219"/>
      <c r="AF8" s="220"/>
      <c r="AG8" s="264" t="s">
        <v>38</v>
      </c>
      <c r="AH8" s="265"/>
      <c r="AI8" s="265"/>
      <c r="AJ8" s="265"/>
      <c r="AK8" s="265"/>
      <c r="AL8" s="265"/>
      <c r="AM8" s="266"/>
    </row>
    <row r="9" spans="1:48" ht="17.25" customHeight="1">
      <c r="A9" s="260"/>
      <c r="B9" s="225"/>
      <c r="C9" s="208"/>
      <c r="D9" s="261" t="s">
        <v>212</v>
      </c>
      <c r="E9" s="262"/>
      <c r="F9" s="262"/>
      <c r="G9" s="263"/>
      <c r="H9" s="267" t="s">
        <v>279</v>
      </c>
      <c r="I9" s="268"/>
      <c r="J9" s="268"/>
      <c r="K9" s="268"/>
      <c r="L9" s="268"/>
      <c r="M9" s="268"/>
      <c r="N9" s="268"/>
      <c r="O9" s="268"/>
      <c r="P9" s="268"/>
      <c r="Q9" s="268"/>
      <c r="R9" s="268"/>
      <c r="S9" s="269"/>
      <c r="T9" s="260"/>
      <c r="U9" s="225"/>
      <c r="V9" s="208"/>
      <c r="W9" s="270" t="s">
        <v>287</v>
      </c>
      <c r="X9" s="271"/>
      <c r="Y9" s="271"/>
      <c r="Z9" s="271"/>
      <c r="AA9" s="271"/>
      <c r="AB9" s="271"/>
      <c r="AC9" s="271"/>
      <c r="AD9" s="271"/>
      <c r="AE9" s="271"/>
      <c r="AF9" s="272"/>
      <c r="AG9" s="273" t="s">
        <v>281</v>
      </c>
      <c r="AH9" s="274"/>
      <c r="AI9" s="274"/>
      <c r="AJ9" s="274"/>
      <c r="AK9" s="274"/>
      <c r="AL9" s="274"/>
      <c r="AM9" s="275"/>
      <c r="AV9" s="3"/>
    </row>
    <row r="10" spans="1:48" s="3" customFormat="1" ht="20.25" customHeight="1">
      <c r="A10" s="218" t="s">
        <v>40</v>
      </c>
      <c r="B10" s="219"/>
      <c r="C10" s="219"/>
      <c r="D10" s="219"/>
      <c r="E10" s="219"/>
      <c r="F10" s="219"/>
      <c r="G10" s="219"/>
      <c r="H10" s="219"/>
      <c r="I10" s="219"/>
      <c r="J10" s="219"/>
      <c r="K10" s="220"/>
      <c r="L10" s="283" t="s">
        <v>185</v>
      </c>
      <c r="M10" s="284"/>
      <c r="N10" s="284"/>
      <c r="O10" s="284"/>
      <c r="P10" s="284"/>
      <c r="Q10" s="284"/>
      <c r="R10" s="284"/>
      <c r="S10" s="284"/>
      <c r="T10" s="284"/>
      <c r="U10" s="284"/>
      <c r="V10" s="284"/>
      <c r="W10" s="284"/>
      <c r="X10" s="284"/>
      <c r="Y10" s="284"/>
      <c r="Z10" s="284"/>
      <c r="AA10" s="284"/>
      <c r="AB10" s="284"/>
      <c r="AC10" s="284"/>
      <c r="AD10" s="284"/>
      <c r="AE10" s="284"/>
      <c r="AF10" s="285"/>
      <c r="AG10" s="306" t="s">
        <v>41</v>
      </c>
      <c r="AH10" s="265"/>
      <c r="AI10" s="266"/>
      <c r="AJ10" s="280"/>
      <c r="AK10" s="280"/>
      <c r="AL10" s="307" t="s">
        <v>42</v>
      </c>
      <c r="AM10" s="308"/>
      <c r="AP10" s="305"/>
      <c r="AQ10" s="305"/>
      <c r="AR10" s="305"/>
      <c r="AS10" s="305"/>
      <c r="AT10" s="305"/>
      <c r="AU10" s="305"/>
    </row>
    <row r="11" spans="1:48" s="3" customFormat="1" ht="18" hidden="1" customHeight="1">
      <c r="A11" s="289" t="s">
        <v>43</v>
      </c>
      <c r="B11" s="290"/>
      <c r="C11" s="290"/>
      <c r="D11" s="290"/>
      <c r="E11" s="290"/>
      <c r="F11" s="290"/>
      <c r="G11" s="290"/>
      <c r="H11" s="291"/>
      <c r="I11" s="286" t="s">
        <v>192</v>
      </c>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row>
    <row r="12" spans="1:48" s="94"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50" t="s">
        <v>44</v>
      </c>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45" t="s">
        <v>218</v>
      </c>
      <c r="B15" s="246"/>
      <c r="C15" s="246"/>
      <c r="D15" s="246"/>
      <c r="E15" s="246"/>
      <c r="F15" s="246"/>
      <c r="G15" s="246"/>
      <c r="H15" s="246"/>
      <c r="I15" s="246"/>
      <c r="J15" s="246"/>
      <c r="K15" s="246"/>
      <c r="L15" s="246"/>
      <c r="M15" s="246"/>
      <c r="N15" s="246"/>
      <c r="O15" s="246"/>
      <c r="P15" s="246"/>
      <c r="Q15" s="246"/>
      <c r="R15" s="246"/>
      <c r="S15" s="246"/>
      <c r="T15" s="246"/>
      <c r="U15" s="246"/>
      <c r="V15" s="246"/>
      <c r="W15" s="313"/>
      <c r="X15" s="247" t="s">
        <v>45</v>
      </c>
      <c r="Y15" s="248"/>
      <c r="Z15" s="249"/>
      <c r="AA15" s="292" t="s">
        <v>196</v>
      </c>
      <c r="AB15" s="293"/>
      <c r="AC15" s="293"/>
      <c r="AD15" s="293"/>
      <c r="AE15" s="293"/>
      <c r="AF15" s="293"/>
      <c r="AG15" s="293"/>
      <c r="AH15" s="293"/>
      <c r="AI15" s="293"/>
      <c r="AJ15" s="293"/>
      <c r="AK15" s="293"/>
      <c r="AL15" s="293"/>
      <c r="AM15" s="293"/>
    </row>
    <row r="16" spans="1:48" s="3" customFormat="1" ht="18" hidden="1" customHeight="1">
      <c r="A16" s="245" t="s">
        <v>219</v>
      </c>
      <c r="B16" s="246"/>
      <c r="C16" s="246"/>
      <c r="D16" s="246"/>
      <c r="E16" s="246"/>
      <c r="F16" s="246"/>
      <c r="G16" s="246"/>
      <c r="H16" s="246"/>
      <c r="I16" s="246"/>
      <c r="J16" s="246"/>
      <c r="K16" s="246"/>
      <c r="L16" s="246"/>
      <c r="M16" s="246"/>
      <c r="N16" s="246"/>
      <c r="O16" s="246"/>
      <c r="P16" s="246"/>
      <c r="Q16" s="246"/>
      <c r="R16" s="246"/>
      <c r="S16" s="246"/>
      <c r="T16" s="246"/>
      <c r="U16" s="246"/>
      <c r="V16" s="246"/>
      <c r="W16" s="313"/>
      <c r="X16" s="247" t="s">
        <v>45</v>
      </c>
      <c r="Y16" s="248"/>
      <c r="Z16" s="249"/>
      <c r="AA16" s="292" t="s">
        <v>195</v>
      </c>
      <c r="AB16" s="293"/>
      <c r="AC16" s="293"/>
      <c r="AD16" s="293"/>
      <c r="AE16" s="293"/>
      <c r="AF16" s="293"/>
      <c r="AG16" s="293"/>
      <c r="AH16" s="293"/>
      <c r="AI16" s="293"/>
      <c r="AJ16" s="293"/>
      <c r="AK16" s="293"/>
      <c r="AL16" s="293"/>
      <c r="AM16" s="293"/>
    </row>
    <row r="17" spans="1:48" s="3" customFormat="1" ht="18" hidden="1" customHeight="1">
      <c r="A17" s="242" t="s">
        <v>236</v>
      </c>
      <c r="B17" s="243"/>
      <c r="C17" s="243"/>
      <c r="D17" s="243"/>
      <c r="E17" s="243"/>
      <c r="F17" s="243"/>
      <c r="G17" s="243"/>
      <c r="H17" s="243"/>
      <c r="I17" s="243"/>
      <c r="J17" s="243"/>
      <c r="K17" s="243"/>
      <c r="L17" s="243"/>
      <c r="M17" s="243"/>
      <c r="N17" s="243"/>
      <c r="O17" s="243"/>
      <c r="P17" s="243"/>
      <c r="Q17" s="243"/>
      <c r="R17" s="243"/>
      <c r="S17" s="243"/>
      <c r="T17" s="243"/>
      <c r="U17" s="243"/>
      <c r="V17" s="243"/>
      <c r="W17" s="244"/>
      <c r="X17" s="247" t="s">
        <v>45</v>
      </c>
      <c r="Y17" s="248"/>
      <c r="Z17" s="249"/>
      <c r="AA17" s="120"/>
      <c r="AB17" s="175"/>
      <c r="AC17" s="175"/>
      <c r="AD17" s="175"/>
      <c r="AE17" s="175"/>
      <c r="AF17" s="175"/>
      <c r="AG17" s="175"/>
      <c r="AH17" s="175"/>
      <c r="AI17" s="175"/>
      <c r="AJ17" s="175"/>
      <c r="AK17" s="175"/>
      <c r="AL17" s="175"/>
      <c r="AM17" s="175"/>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50" t="s">
        <v>220</v>
      </c>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2"/>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45" t="s">
        <v>230</v>
      </c>
      <c r="B21" s="246"/>
      <c r="C21" s="246"/>
      <c r="D21" s="246"/>
      <c r="E21" s="246"/>
      <c r="F21" s="246"/>
      <c r="G21" s="246"/>
      <c r="H21" s="246"/>
      <c r="I21" s="246"/>
      <c r="J21" s="246"/>
      <c r="K21" s="246"/>
      <c r="L21" s="246"/>
      <c r="M21" s="246"/>
      <c r="N21" s="246"/>
      <c r="O21" s="246"/>
      <c r="P21" s="246"/>
      <c r="Q21" s="246"/>
      <c r="R21" s="246"/>
      <c r="S21" s="246"/>
      <c r="T21" s="246"/>
      <c r="U21" s="246"/>
      <c r="V21" s="246"/>
      <c r="W21" s="246"/>
      <c r="X21" s="247" t="s">
        <v>45</v>
      </c>
      <c r="Y21" s="248"/>
      <c r="Z21" s="249"/>
      <c r="AA21" s="122"/>
      <c r="AB21" s="122"/>
      <c r="AC21" s="122"/>
      <c r="AD21" s="122"/>
      <c r="AE21" s="122"/>
      <c r="AF21" s="122"/>
      <c r="AG21" s="122"/>
      <c r="AH21" s="123"/>
      <c r="AI21" s="123"/>
      <c r="AJ21" s="123"/>
      <c r="AK21" s="123"/>
      <c r="AL21" s="123"/>
      <c r="AM21" s="123"/>
    </row>
    <row r="22" spans="1:48" s="3" customFormat="1" ht="18" customHeight="1">
      <c r="A22" s="245" t="s">
        <v>222</v>
      </c>
      <c r="B22" s="246"/>
      <c r="C22" s="246"/>
      <c r="D22" s="246"/>
      <c r="E22" s="246"/>
      <c r="F22" s="246"/>
      <c r="G22" s="246"/>
      <c r="H22" s="246"/>
      <c r="I22" s="246"/>
      <c r="J22" s="246"/>
      <c r="K22" s="246"/>
      <c r="L22" s="246"/>
      <c r="M22" s="246"/>
      <c r="N22" s="246"/>
      <c r="O22" s="246"/>
      <c r="P22" s="246"/>
      <c r="Q22" s="246"/>
      <c r="R22" s="246"/>
      <c r="S22" s="246"/>
      <c r="T22" s="246"/>
      <c r="U22" s="246"/>
      <c r="V22" s="246"/>
      <c r="W22" s="246"/>
      <c r="X22" s="247" t="s">
        <v>45</v>
      </c>
      <c r="Y22" s="248"/>
      <c r="Z22" s="249"/>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50" t="s">
        <v>46</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2"/>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24" customHeight="1">
      <c r="A26" s="109"/>
      <c r="B26" s="94"/>
      <c r="C26" s="93"/>
      <c r="D26" s="94"/>
      <c r="E26" s="110"/>
      <c r="F26" s="94"/>
      <c r="G26" s="94"/>
      <c r="H26" s="94"/>
      <c r="I26" s="94"/>
      <c r="J26" s="111"/>
      <c r="K26" s="111"/>
      <c r="L26" s="111"/>
      <c r="M26" s="111"/>
      <c r="N26" s="111"/>
      <c r="O26" s="112"/>
      <c r="P26" s="93"/>
      <c r="Q26" s="95"/>
      <c r="R26" s="95"/>
      <c r="S26" s="111"/>
      <c r="T26" s="107"/>
      <c r="U26" s="111"/>
      <c r="V26" s="111"/>
      <c r="W26" s="93"/>
      <c r="AC26" s="309"/>
      <c r="AD26" s="253" t="s">
        <v>322</v>
      </c>
      <c r="AE26" s="221"/>
      <c r="AF26" s="221"/>
      <c r="AG26" s="221"/>
      <c r="AH26" s="221"/>
      <c r="AI26" s="302" t="s">
        <v>323</v>
      </c>
      <c r="AJ26" s="303"/>
      <c r="AK26" s="303"/>
      <c r="AL26" s="303"/>
      <c r="AM26" s="304"/>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309"/>
      <c r="AD27" s="310">
        <f>IFERROR(VLOOKUP(L10,リスト!B2:D23,2,FALSE),IFERROR(VLOOKUP(L10,リスト!B24:D30,2,FALSE)*AJ10,""))</f>
        <v>300</v>
      </c>
      <c r="AE27" s="311"/>
      <c r="AF27" s="311"/>
      <c r="AG27" s="312" t="s">
        <v>12</v>
      </c>
      <c r="AH27" s="312"/>
      <c r="AI27" s="298">
        <f>MIN(AD27,ROUNDDOWN((H35+H44)/1000,0))</f>
        <v>300</v>
      </c>
      <c r="AJ27" s="299"/>
      <c r="AK27" s="299"/>
      <c r="AL27" s="294" t="s">
        <v>12</v>
      </c>
      <c r="AM27" s="295"/>
    </row>
    <row r="28" spans="1:48" ht="13.5" thickBot="1">
      <c r="A28" s="93" t="s">
        <v>193</v>
      </c>
      <c r="B28" s="94"/>
      <c r="C28" s="93"/>
      <c r="D28" s="94"/>
      <c r="E28" s="110"/>
      <c r="F28" s="94"/>
      <c r="G28" s="94"/>
      <c r="H28" s="94"/>
      <c r="I28" s="94"/>
      <c r="J28" s="111"/>
      <c r="K28" s="111"/>
      <c r="L28" s="111"/>
      <c r="M28" s="111"/>
      <c r="N28" s="111"/>
      <c r="O28" s="112"/>
      <c r="P28" s="93"/>
      <c r="Q28" s="95"/>
      <c r="R28" s="95"/>
      <c r="S28" s="111"/>
      <c r="T28" s="107"/>
      <c r="U28" s="111"/>
      <c r="V28" s="111"/>
      <c r="W28" s="113"/>
      <c r="AC28" s="309"/>
      <c r="AD28" s="310"/>
      <c r="AE28" s="311"/>
      <c r="AF28" s="311"/>
      <c r="AG28" s="312"/>
      <c r="AH28" s="312"/>
      <c r="AI28" s="300"/>
      <c r="AJ28" s="301"/>
      <c r="AK28" s="301"/>
      <c r="AL28" s="296"/>
      <c r="AM28" s="297"/>
    </row>
    <row r="29" spans="1:48" ht="24" customHeight="1">
      <c r="A29" s="218" t="s">
        <v>234</v>
      </c>
      <c r="B29" s="219"/>
      <c r="C29" s="219"/>
      <c r="D29" s="219"/>
      <c r="E29" s="219"/>
      <c r="F29" s="219"/>
      <c r="G29" s="220"/>
      <c r="H29" s="221" t="s">
        <v>324</v>
      </c>
      <c r="I29" s="219"/>
      <c r="J29" s="219"/>
      <c r="K29" s="219"/>
      <c r="L29" s="219"/>
      <c r="M29" s="218" t="s">
        <v>47</v>
      </c>
      <c r="N29" s="219"/>
      <c r="O29" s="219"/>
      <c r="P29" s="219"/>
      <c r="Q29" s="219"/>
      <c r="R29" s="219"/>
      <c r="S29" s="219"/>
      <c r="T29" s="219"/>
      <c r="U29" s="219"/>
      <c r="V29" s="219"/>
      <c r="W29" s="219"/>
      <c r="X29" s="219"/>
      <c r="Y29" s="219"/>
      <c r="Z29" s="219"/>
      <c r="AA29" s="219"/>
      <c r="AB29" s="219"/>
      <c r="AC29" s="219"/>
      <c r="AD29" s="219"/>
      <c r="AE29" s="219"/>
      <c r="AF29" s="219"/>
      <c r="AG29" s="219"/>
      <c r="AH29" s="219"/>
      <c r="AI29" s="225"/>
      <c r="AJ29" s="225"/>
      <c r="AK29" s="225"/>
      <c r="AL29" s="225"/>
      <c r="AM29" s="208"/>
    </row>
    <row r="30" spans="1:48" ht="15" customHeight="1">
      <c r="A30" s="176" t="s">
        <v>271</v>
      </c>
      <c r="B30" s="177"/>
      <c r="C30" s="177"/>
      <c r="D30" s="177"/>
      <c r="E30" s="178"/>
      <c r="F30" s="178"/>
      <c r="G30" s="179"/>
      <c r="H30" s="233">
        <v>100000</v>
      </c>
      <c r="I30" s="233"/>
      <c r="J30" s="233"/>
      <c r="K30" s="233"/>
      <c r="L30" s="233"/>
      <c r="M30" s="222" t="s">
        <v>307</v>
      </c>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4"/>
    </row>
    <row r="31" spans="1:48" ht="15" customHeight="1">
      <c r="A31" s="180" t="s">
        <v>272</v>
      </c>
      <c r="B31" s="181"/>
      <c r="C31" s="181"/>
      <c r="D31" s="181"/>
      <c r="E31" s="182"/>
      <c r="F31" s="182"/>
      <c r="G31" s="183"/>
      <c r="H31" s="231"/>
      <c r="I31" s="231"/>
      <c r="J31" s="231"/>
      <c r="K31" s="231"/>
      <c r="L31" s="231"/>
      <c r="M31" s="239"/>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1"/>
    </row>
    <row r="32" spans="1:48" ht="15" customHeight="1">
      <c r="A32" s="180" t="s">
        <v>273</v>
      </c>
      <c r="B32" s="181"/>
      <c r="C32" s="181"/>
      <c r="D32" s="181"/>
      <c r="E32" s="182"/>
      <c r="F32" s="182"/>
      <c r="G32" s="183"/>
      <c r="H32" s="231"/>
      <c r="I32" s="231"/>
      <c r="J32" s="231"/>
      <c r="K32" s="231"/>
      <c r="L32" s="231"/>
      <c r="M32" s="239"/>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1"/>
    </row>
    <row r="33" spans="1:48" ht="15" customHeight="1">
      <c r="A33" s="180" t="s">
        <v>274</v>
      </c>
      <c r="B33" s="181"/>
      <c r="C33" s="181"/>
      <c r="D33" s="181"/>
      <c r="E33" s="182"/>
      <c r="F33" s="182"/>
      <c r="G33" s="183"/>
      <c r="H33" s="231"/>
      <c r="I33" s="231"/>
      <c r="J33" s="231"/>
      <c r="K33" s="231"/>
      <c r="L33" s="231"/>
      <c r="M33" s="239"/>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1"/>
      <c r="AV33" s="3"/>
    </row>
    <row r="34" spans="1:48" ht="15" customHeight="1">
      <c r="A34" s="180" t="s">
        <v>275</v>
      </c>
      <c r="B34" s="181"/>
      <c r="C34" s="181"/>
      <c r="D34" s="181"/>
      <c r="E34" s="182"/>
      <c r="F34" s="182"/>
      <c r="G34" s="183"/>
      <c r="H34" s="231"/>
      <c r="I34" s="231"/>
      <c r="J34" s="231"/>
      <c r="K34" s="231"/>
      <c r="L34" s="231"/>
      <c r="M34" s="239"/>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row>
    <row r="35" spans="1:48" ht="15" customHeight="1">
      <c r="A35" s="63" t="s">
        <v>29</v>
      </c>
      <c r="B35" s="64"/>
      <c r="C35" s="64"/>
      <c r="D35" s="64"/>
      <c r="E35" s="64"/>
      <c r="F35" s="64"/>
      <c r="G35" s="65"/>
      <c r="H35" s="226">
        <f>SUM(H30:L34)</f>
        <v>100000</v>
      </c>
      <c r="I35" s="226"/>
      <c r="J35" s="226"/>
      <c r="K35" s="226"/>
      <c r="L35" s="227"/>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174"/>
      <c r="AI36" s="237"/>
      <c r="AJ36" s="237"/>
      <c r="AK36" s="237"/>
      <c r="AL36" s="238"/>
      <c r="AM36" s="238"/>
    </row>
    <row r="37" spans="1:48" s="95" customFormat="1">
      <c r="A37" s="93" t="s">
        <v>194</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174"/>
      <c r="AI37" s="237"/>
      <c r="AJ37" s="237"/>
      <c r="AK37" s="237"/>
      <c r="AL37" s="238"/>
      <c r="AM37" s="238"/>
    </row>
    <row r="38" spans="1:48" ht="24" customHeight="1">
      <c r="A38" s="218" t="s">
        <v>234</v>
      </c>
      <c r="B38" s="219"/>
      <c r="C38" s="219"/>
      <c r="D38" s="219"/>
      <c r="E38" s="219"/>
      <c r="F38" s="219"/>
      <c r="G38" s="220"/>
      <c r="H38" s="221" t="s">
        <v>324</v>
      </c>
      <c r="I38" s="219"/>
      <c r="J38" s="219"/>
      <c r="K38" s="219"/>
      <c r="L38" s="219"/>
      <c r="M38" s="218" t="s">
        <v>47</v>
      </c>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20"/>
    </row>
    <row r="39" spans="1:48" ht="15" customHeight="1">
      <c r="A39" s="176" t="s">
        <v>271</v>
      </c>
      <c r="B39" s="177"/>
      <c r="C39" s="177"/>
      <c r="D39" s="177"/>
      <c r="E39" s="178"/>
      <c r="F39" s="178"/>
      <c r="G39" s="179"/>
      <c r="H39" s="231">
        <v>200000</v>
      </c>
      <c r="I39" s="231"/>
      <c r="J39" s="231"/>
      <c r="K39" s="231"/>
      <c r="L39" s="231"/>
      <c r="M39" s="239" t="s">
        <v>308</v>
      </c>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customHeight="1">
      <c r="A40" s="180" t="s">
        <v>272</v>
      </c>
      <c r="B40" s="181"/>
      <c r="C40" s="181"/>
      <c r="D40" s="181"/>
      <c r="E40" s="182"/>
      <c r="F40" s="182"/>
      <c r="G40" s="183"/>
      <c r="H40" s="231"/>
      <c r="I40" s="231"/>
      <c r="J40" s="231"/>
      <c r="K40" s="231"/>
      <c r="L40" s="231"/>
      <c r="M40" s="239"/>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1"/>
    </row>
    <row r="41" spans="1:48" ht="15" customHeight="1">
      <c r="A41" s="180" t="s">
        <v>273</v>
      </c>
      <c r="B41" s="181"/>
      <c r="C41" s="181"/>
      <c r="D41" s="181"/>
      <c r="E41" s="182"/>
      <c r="F41" s="182"/>
      <c r="G41" s="183"/>
      <c r="H41" s="231"/>
      <c r="I41" s="231"/>
      <c r="J41" s="231"/>
      <c r="K41" s="231"/>
      <c r="L41" s="231"/>
      <c r="M41" s="239"/>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1"/>
    </row>
    <row r="42" spans="1:48" ht="15" customHeight="1">
      <c r="A42" s="180" t="s">
        <v>274</v>
      </c>
      <c r="B42" s="181"/>
      <c r="C42" s="181"/>
      <c r="D42" s="181"/>
      <c r="E42" s="182"/>
      <c r="F42" s="182"/>
      <c r="G42" s="183"/>
      <c r="H42" s="231"/>
      <c r="I42" s="231"/>
      <c r="J42" s="231"/>
      <c r="K42" s="231"/>
      <c r="L42" s="231"/>
      <c r="M42" s="239"/>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1"/>
      <c r="AV42" s="3"/>
    </row>
    <row r="43" spans="1:48" ht="15" customHeight="1">
      <c r="A43" s="180" t="s">
        <v>275</v>
      </c>
      <c r="B43" s="181"/>
      <c r="C43" s="181"/>
      <c r="D43" s="181"/>
      <c r="E43" s="182"/>
      <c r="F43" s="182"/>
      <c r="G43" s="183"/>
      <c r="H43" s="231"/>
      <c r="I43" s="231"/>
      <c r="J43" s="231"/>
      <c r="K43" s="231"/>
      <c r="L43" s="231"/>
      <c r="M43" s="239"/>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1"/>
    </row>
    <row r="44" spans="1:48" ht="15" customHeight="1">
      <c r="A44" s="63" t="s">
        <v>29</v>
      </c>
      <c r="B44" s="64"/>
      <c r="C44" s="64"/>
      <c r="D44" s="64"/>
      <c r="E44" s="64"/>
      <c r="F44" s="64"/>
      <c r="G44" s="65"/>
      <c r="H44" s="226">
        <f>SUM(H39:L43)</f>
        <v>200000</v>
      </c>
      <c r="I44" s="226"/>
      <c r="J44" s="226"/>
      <c r="K44" s="226"/>
      <c r="L44" s="227"/>
      <c r="M44" s="234"/>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6"/>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221</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82"/>
      <c r="AJ59" s="282"/>
      <c r="AK59" s="282"/>
      <c r="AL59" s="282"/>
      <c r="AM59" s="282"/>
    </row>
  </sheetData>
  <sheetProtection formatCells="0" formatColumns="0" formatRows="0" insertColumns="0" insertRows="0" autoFilter="0"/>
  <mergeCells count="8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9:G29"/>
    <mergeCell ref="H29:L29"/>
    <mergeCell ref="A19:AM19"/>
    <mergeCell ref="A11:H11"/>
    <mergeCell ref="I11:AM11"/>
    <mergeCell ref="A13:AM13"/>
    <mergeCell ref="A15:W15"/>
    <mergeCell ref="X15:Z15"/>
    <mergeCell ref="AA15:AM15"/>
    <mergeCell ref="A16:W16"/>
    <mergeCell ref="X16:Z16"/>
    <mergeCell ref="AA16:AM16"/>
    <mergeCell ref="A17:W17"/>
    <mergeCell ref="X17:Z17"/>
    <mergeCell ref="AC26:AC28"/>
    <mergeCell ref="AD26:AH26"/>
    <mergeCell ref="AI26:AM26"/>
    <mergeCell ref="AD27:AF28"/>
    <mergeCell ref="AG27:AH28"/>
    <mergeCell ref="AI27:AK28"/>
    <mergeCell ref="AL27:AM28"/>
    <mergeCell ref="A21:W21"/>
    <mergeCell ref="X21:Z21"/>
    <mergeCell ref="A22:W22"/>
    <mergeCell ref="X22:Z22"/>
    <mergeCell ref="A24:AM24"/>
    <mergeCell ref="M29:AM29"/>
    <mergeCell ref="H31:L31"/>
    <mergeCell ref="M31:AM31"/>
    <mergeCell ref="H32:L32"/>
    <mergeCell ref="M32:AM32"/>
    <mergeCell ref="H30:L30"/>
    <mergeCell ref="M30:AM30"/>
    <mergeCell ref="H33:L33"/>
    <mergeCell ref="M33:AM33"/>
    <mergeCell ref="H39:L39"/>
    <mergeCell ref="M39:AM39"/>
    <mergeCell ref="H34:L34"/>
    <mergeCell ref="M34:AM34"/>
    <mergeCell ref="H35:L35"/>
    <mergeCell ref="M35:AM35"/>
    <mergeCell ref="AI36:AK36"/>
    <mergeCell ref="AL36:AM36"/>
    <mergeCell ref="AI37:AK37"/>
    <mergeCell ref="AL37:AM37"/>
    <mergeCell ref="A38:G38"/>
    <mergeCell ref="H38:L38"/>
    <mergeCell ref="M38:AM38"/>
    <mergeCell ref="H40:L40"/>
    <mergeCell ref="M40:AM40"/>
    <mergeCell ref="H44:L44"/>
    <mergeCell ref="M44:AM44"/>
    <mergeCell ref="AI59:AM59"/>
    <mergeCell ref="H41:L41"/>
    <mergeCell ref="M41:AM41"/>
    <mergeCell ref="H42:L42"/>
    <mergeCell ref="M42:AM42"/>
    <mergeCell ref="H43:L43"/>
    <mergeCell ref="M43:AM43"/>
  </mergeCells>
  <phoneticPr fontId="4"/>
  <dataValidations count="2">
    <dataValidation type="list" allowBlank="1" showInputMessage="1" showErrorMessage="1" sqref="X15:Z17 X21:Z22" xr:uid="{5FE72DAD-FE2F-4FEA-919B-EF68E105813B}">
      <formula1>"✔"</formula1>
    </dataValidation>
    <dataValidation imeMode="halfAlpha" allowBlank="1" showInputMessage="1" showErrorMessage="1" sqref="S26:V28 J26:N28 S37:V37 J37:N37" xr:uid="{7DA62C1A-B66C-40A4-A9B8-7EFB0FFA8CD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85C3E0DC-9AC4-49BE-B585-1FAB0A73F2AB}">
          <x14:formula1>
            <xm:f>リスト!$B$2:$B$30</xm:f>
          </x14:formula1>
          <xm:sqref>L10</xm:sqref>
        </x14:dataValidation>
        <x14:dataValidation type="list" allowBlank="1" xr:uid="{44201AF1-0DA5-44A4-B9B8-DECC4AADF33D}">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0670-4355-4B03-B65D-BCAA784CE2E5}">
  <sheetPr>
    <pageSetUpPr autoPageBreaks="0"/>
  </sheetPr>
  <dimension ref="A1:AV59"/>
  <sheetViews>
    <sheetView showGridLines="0" showZeros="0" zoomScaleNormal="100" zoomScaleSheetLayoutView="100" workbookViewId="0">
      <selection activeCell="D27" sqref="D2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325</v>
      </c>
    </row>
    <row r="2" spans="1:48" ht="7.5" customHeight="1"/>
    <row r="3" spans="1:48">
      <c r="A3" s="254" t="s">
        <v>232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0" t="s">
        <v>32</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2"/>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18" t="s">
        <v>33</v>
      </c>
      <c r="B7" s="219"/>
      <c r="C7" s="219"/>
      <c r="D7" s="219"/>
      <c r="E7" s="219"/>
      <c r="F7" s="219"/>
      <c r="G7" s="220"/>
      <c r="H7" s="276" t="s">
        <v>289</v>
      </c>
      <c r="I7" s="277"/>
      <c r="J7" s="277"/>
      <c r="K7" s="277"/>
      <c r="L7" s="277"/>
      <c r="M7" s="277"/>
      <c r="N7" s="278"/>
      <c r="O7" s="218" t="s">
        <v>34</v>
      </c>
      <c r="P7" s="219"/>
      <c r="Q7" s="219"/>
      <c r="R7" s="219"/>
      <c r="S7" s="220"/>
      <c r="T7" s="279" t="s">
        <v>288</v>
      </c>
      <c r="U7" s="280"/>
      <c r="V7" s="280"/>
      <c r="W7" s="280"/>
      <c r="X7" s="280"/>
      <c r="Y7" s="280"/>
      <c r="Z7" s="280"/>
      <c r="AA7" s="280"/>
      <c r="AB7" s="280"/>
      <c r="AC7" s="280"/>
      <c r="AD7" s="280"/>
      <c r="AE7" s="280"/>
      <c r="AF7" s="280"/>
      <c r="AG7" s="280"/>
      <c r="AH7" s="280"/>
      <c r="AI7" s="280"/>
      <c r="AJ7" s="280"/>
      <c r="AK7" s="280"/>
      <c r="AL7" s="280"/>
      <c r="AM7" s="281"/>
    </row>
    <row r="8" spans="1:48">
      <c r="A8" s="257" t="s">
        <v>35</v>
      </c>
      <c r="B8" s="258"/>
      <c r="C8" s="259"/>
      <c r="D8" s="218" t="s">
        <v>36</v>
      </c>
      <c r="E8" s="219"/>
      <c r="F8" s="219"/>
      <c r="G8" s="220"/>
      <c r="H8" s="218" t="s">
        <v>25</v>
      </c>
      <c r="I8" s="219"/>
      <c r="J8" s="219"/>
      <c r="K8" s="219"/>
      <c r="L8" s="219"/>
      <c r="M8" s="219"/>
      <c r="N8" s="219"/>
      <c r="O8" s="219"/>
      <c r="P8" s="219"/>
      <c r="Q8" s="219"/>
      <c r="R8" s="219"/>
      <c r="S8" s="220"/>
      <c r="T8" s="257" t="s">
        <v>37</v>
      </c>
      <c r="U8" s="258"/>
      <c r="V8" s="259"/>
      <c r="W8" s="218" t="s">
        <v>19</v>
      </c>
      <c r="X8" s="219"/>
      <c r="Y8" s="219"/>
      <c r="Z8" s="219"/>
      <c r="AA8" s="219"/>
      <c r="AB8" s="219"/>
      <c r="AC8" s="219"/>
      <c r="AD8" s="219"/>
      <c r="AE8" s="219"/>
      <c r="AF8" s="220"/>
      <c r="AG8" s="264" t="s">
        <v>38</v>
      </c>
      <c r="AH8" s="265"/>
      <c r="AI8" s="265"/>
      <c r="AJ8" s="265"/>
      <c r="AK8" s="265"/>
      <c r="AL8" s="265"/>
      <c r="AM8" s="266"/>
    </row>
    <row r="9" spans="1:48" ht="17.25" customHeight="1">
      <c r="A9" s="260"/>
      <c r="B9" s="225"/>
      <c r="C9" s="208"/>
      <c r="D9" s="261" t="s">
        <v>212</v>
      </c>
      <c r="E9" s="262"/>
      <c r="F9" s="262"/>
      <c r="G9" s="263"/>
      <c r="H9" s="267" t="s">
        <v>279</v>
      </c>
      <c r="I9" s="268"/>
      <c r="J9" s="268"/>
      <c r="K9" s="268"/>
      <c r="L9" s="268"/>
      <c r="M9" s="268"/>
      <c r="N9" s="268"/>
      <c r="O9" s="268"/>
      <c r="P9" s="268"/>
      <c r="Q9" s="268"/>
      <c r="R9" s="268"/>
      <c r="S9" s="269"/>
      <c r="T9" s="260"/>
      <c r="U9" s="225"/>
      <c r="V9" s="208"/>
      <c r="W9" s="270" t="s">
        <v>321</v>
      </c>
      <c r="X9" s="271"/>
      <c r="Y9" s="271"/>
      <c r="Z9" s="271"/>
      <c r="AA9" s="271"/>
      <c r="AB9" s="271"/>
      <c r="AC9" s="271"/>
      <c r="AD9" s="271"/>
      <c r="AE9" s="271"/>
      <c r="AF9" s="272"/>
      <c r="AG9" s="273" t="s">
        <v>281</v>
      </c>
      <c r="AH9" s="274"/>
      <c r="AI9" s="274"/>
      <c r="AJ9" s="274"/>
      <c r="AK9" s="274"/>
      <c r="AL9" s="274"/>
      <c r="AM9" s="275"/>
      <c r="AV9" s="3"/>
    </row>
    <row r="10" spans="1:48" s="3" customFormat="1" ht="20.25" customHeight="1">
      <c r="A10" s="218" t="s">
        <v>40</v>
      </c>
      <c r="B10" s="219"/>
      <c r="C10" s="219"/>
      <c r="D10" s="219"/>
      <c r="E10" s="219"/>
      <c r="F10" s="219"/>
      <c r="G10" s="219"/>
      <c r="H10" s="219"/>
      <c r="I10" s="219"/>
      <c r="J10" s="219"/>
      <c r="K10" s="220"/>
      <c r="L10" s="283" t="s">
        <v>143</v>
      </c>
      <c r="M10" s="284"/>
      <c r="N10" s="284"/>
      <c r="O10" s="284"/>
      <c r="P10" s="284"/>
      <c r="Q10" s="284"/>
      <c r="R10" s="284"/>
      <c r="S10" s="284"/>
      <c r="T10" s="284"/>
      <c r="U10" s="284"/>
      <c r="V10" s="284"/>
      <c r="W10" s="284"/>
      <c r="X10" s="284"/>
      <c r="Y10" s="284"/>
      <c r="Z10" s="284"/>
      <c r="AA10" s="284"/>
      <c r="AB10" s="284"/>
      <c r="AC10" s="284"/>
      <c r="AD10" s="284"/>
      <c r="AE10" s="284"/>
      <c r="AF10" s="285"/>
      <c r="AG10" s="306" t="s">
        <v>41</v>
      </c>
      <c r="AH10" s="265"/>
      <c r="AI10" s="266"/>
      <c r="AJ10" s="280"/>
      <c r="AK10" s="280"/>
      <c r="AL10" s="307" t="s">
        <v>42</v>
      </c>
      <c r="AM10" s="308"/>
      <c r="AP10" s="305"/>
      <c r="AQ10" s="305"/>
      <c r="AR10" s="305"/>
      <c r="AS10" s="305"/>
      <c r="AT10" s="305"/>
      <c r="AU10" s="305"/>
    </row>
    <row r="11" spans="1:48" s="3" customFormat="1" ht="18" hidden="1" customHeight="1">
      <c r="A11" s="289" t="s">
        <v>43</v>
      </c>
      <c r="B11" s="290"/>
      <c r="C11" s="290"/>
      <c r="D11" s="290"/>
      <c r="E11" s="290"/>
      <c r="F11" s="290"/>
      <c r="G11" s="290"/>
      <c r="H11" s="291"/>
      <c r="I11" s="286" t="s">
        <v>192</v>
      </c>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row>
    <row r="12" spans="1:48" s="94"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50" t="s">
        <v>44</v>
      </c>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45" t="s">
        <v>218</v>
      </c>
      <c r="B15" s="246"/>
      <c r="C15" s="246"/>
      <c r="D15" s="246"/>
      <c r="E15" s="246"/>
      <c r="F15" s="246"/>
      <c r="G15" s="246"/>
      <c r="H15" s="246"/>
      <c r="I15" s="246"/>
      <c r="J15" s="246"/>
      <c r="K15" s="246"/>
      <c r="L15" s="246"/>
      <c r="M15" s="246"/>
      <c r="N15" s="246"/>
      <c r="O15" s="246"/>
      <c r="P15" s="246"/>
      <c r="Q15" s="246"/>
      <c r="R15" s="246"/>
      <c r="S15" s="246"/>
      <c r="T15" s="246"/>
      <c r="U15" s="246"/>
      <c r="V15" s="246"/>
      <c r="W15" s="313"/>
      <c r="X15" s="247" t="s">
        <v>45</v>
      </c>
      <c r="Y15" s="248"/>
      <c r="Z15" s="249"/>
      <c r="AA15" s="292" t="s">
        <v>196</v>
      </c>
      <c r="AB15" s="293"/>
      <c r="AC15" s="293"/>
      <c r="AD15" s="293"/>
      <c r="AE15" s="293"/>
      <c r="AF15" s="293"/>
      <c r="AG15" s="293"/>
      <c r="AH15" s="293"/>
      <c r="AI15" s="293"/>
      <c r="AJ15" s="293"/>
      <c r="AK15" s="293"/>
      <c r="AL15" s="293"/>
      <c r="AM15" s="293"/>
    </row>
    <row r="16" spans="1:48" s="3" customFormat="1" ht="18" hidden="1" customHeight="1">
      <c r="A16" s="245" t="s">
        <v>219</v>
      </c>
      <c r="B16" s="246"/>
      <c r="C16" s="246"/>
      <c r="D16" s="246"/>
      <c r="E16" s="246"/>
      <c r="F16" s="246"/>
      <c r="G16" s="246"/>
      <c r="H16" s="246"/>
      <c r="I16" s="246"/>
      <c r="J16" s="246"/>
      <c r="K16" s="246"/>
      <c r="L16" s="246"/>
      <c r="M16" s="246"/>
      <c r="N16" s="246"/>
      <c r="O16" s="246"/>
      <c r="P16" s="246"/>
      <c r="Q16" s="246"/>
      <c r="R16" s="246"/>
      <c r="S16" s="246"/>
      <c r="T16" s="246"/>
      <c r="U16" s="246"/>
      <c r="V16" s="246"/>
      <c r="W16" s="313"/>
      <c r="X16" s="247" t="s">
        <v>45</v>
      </c>
      <c r="Y16" s="248"/>
      <c r="Z16" s="249"/>
      <c r="AA16" s="292" t="s">
        <v>195</v>
      </c>
      <c r="AB16" s="293"/>
      <c r="AC16" s="293"/>
      <c r="AD16" s="293"/>
      <c r="AE16" s="293"/>
      <c r="AF16" s="293"/>
      <c r="AG16" s="293"/>
      <c r="AH16" s="293"/>
      <c r="AI16" s="293"/>
      <c r="AJ16" s="293"/>
      <c r="AK16" s="293"/>
      <c r="AL16" s="293"/>
      <c r="AM16" s="293"/>
    </row>
    <row r="17" spans="1:48" s="3" customFormat="1" ht="18" hidden="1" customHeight="1">
      <c r="A17" s="242" t="s">
        <v>236</v>
      </c>
      <c r="B17" s="243"/>
      <c r="C17" s="243"/>
      <c r="D17" s="243"/>
      <c r="E17" s="243"/>
      <c r="F17" s="243"/>
      <c r="G17" s="243"/>
      <c r="H17" s="243"/>
      <c r="I17" s="243"/>
      <c r="J17" s="243"/>
      <c r="K17" s="243"/>
      <c r="L17" s="243"/>
      <c r="M17" s="243"/>
      <c r="N17" s="243"/>
      <c r="O17" s="243"/>
      <c r="P17" s="243"/>
      <c r="Q17" s="243"/>
      <c r="R17" s="243"/>
      <c r="S17" s="243"/>
      <c r="T17" s="243"/>
      <c r="U17" s="243"/>
      <c r="V17" s="243"/>
      <c r="W17" s="244"/>
      <c r="X17" s="247" t="s">
        <v>45</v>
      </c>
      <c r="Y17" s="248"/>
      <c r="Z17" s="249"/>
      <c r="AA17" s="120"/>
      <c r="AB17" s="175"/>
      <c r="AC17" s="175"/>
      <c r="AD17" s="175"/>
      <c r="AE17" s="175"/>
      <c r="AF17" s="175"/>
      <c r="AG17" s="175"/>
      <c r="AH17" s="175"/>
      <c r="AI17" s="175"/>
      <c r="AJ17" s="175"/>
      <c r="AK17" s="175"/>
      <c r="AL17" s="175"/>
      <c r="AM17" s="175"/>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50" t="s">
        <v>220</v>
      </c>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2"/>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45" t="s">
        <v>230</v>
      </c>
      <c r="B21" s="246"/>
      <c r="C21" s="246"/>
      <c r="D21" s="246"/>
      <c r="E21" s="246"/>
      <c r="F21" s="246"/>
      <c r="G21" s="246"/>
      <c r="H21" s="246"/>
      <c r="I21" s="246"/>
      <c r="J21" s="246"/>
      <c r="K21" s="246"/>
      <c r="L21" s="246"/>
      <c r="M21" s="246"/>
      <c r="N21" s="246"/>
      <c r="O21" s="246"/>
      <c r="P21" s="246"/>
      <c r="Q21" s="246"/>
      <c r="R21" s="246"/>
      <c r="S21" s="246"/>
      <c r="T21" s="246"/>
      <c r="U21" s="246"/>
      <c r="V21" s="246"/>
      <c r="W21" s="246"/>
      <c r="X21" s="247" t="s">
        <v>45</v>
      </c>
      <c r="Y21" s="248"/>
      <c r="Z21" s="249"/>
      <c r="AA21" s="122"/>
      <c r="AB21" s="122"/>
      <c r="AC21" s="122"/>
      <c r="AD21" s="122"/>
      <c r="AE21" s="122"/>
      <c r="AF21" s="122"/>
      <c r="AG21" s="122"/>
      <c r="AH21" s="123"/>
      <c r="AI21" s="123"/>
      <c r="AJ21" s="123"/>
      <c r="AK21" s="123"/>
      <c r="AL21" s="123"/>
      <c r="AM21" s="123"/>
    </row>
    <row r="22" spans="1:48" s="3" customFormat="1" ht="18" customHeight="1">
      <c r="A22" s="245" t="s">
        <v>222</v>
      </c>
      <c r="B22" s="246"/>
      <c r="C22" s="246"/>
      <c r="D22" s="246"/>
      <c r="E22" s="246"/>
      <c r="F22" s="246"/>
      <c r="G22" s="246"/>
      <c r="H22" s="246"/>
      <c r="I22" s="246"/>
      <c r="J22" s="246"/>
      <c r="K22" s="246"/>
      <c r="L22" s="246"/>
      <c r="M22" s="246"/>
      <c r="N22" s="246"/>
      <c r="O22" s="246"/>
      <c r="P22" s="246"/>
      <c r="Q22" s="246"/>
      <c r="R22" s="246"/>
      <c r="S22" s="246"/>
      <c r="T22" s="246"/>
      <c r="U22" s="246"/>
      <c r="V22" s="246"/>
      <c r="W22" s="246"/>
      <c r="X22" s="247" t="s">
        <v>45</v>
      </c>
      <c r="Y22" s="248"/>
      <c r="Z22" s="249"/>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50" t="s">
        <v>46</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2"/>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24" customHeight="1">
      <c r="A26" s="109"/>
      <c r="B26" s="94"/>
      <c r="C26" s="93"/>
      <c r="D26" s="94"/>
      <c r="E26" s="110"/>
      <c r="F26" s="94"/>
      <c r="G26" s="94"/>
      <c r="H26" s="94"/>
      <c r="I26" s="94"/>
      <c r="J26" s="111"/>
      <c r="K26" s="111"/>
      <c r="L26" s="111"/>
      <c r="M26" s="111"/>
      <c r="N26" s="111"/>
      <c r="O26" s="112"/>
      <c r="P26" s="93"/>
      <c r="Q26" s="95"/>
      <c r="R26" s="95"/>
      <c r="S26" s="111"/>
      <c r="T26" s="107"/>
      <c r="U26" s="111"/>
      <c r="V26" s="111"/>
      <c r="W26" s="93"/>
      <c r="AC26" s="309"/>
      <c r="AD26" s="253" t="s">
        <v>322</v>
      </c>
      <c r="AE26" s="221"/>
      <c r="AF26" s="221"/>
      <c r="AG26" s="221"/>
      <c r="AH26" s="221"/>
      <c r="AI26" s="302" t="s">
        <v>323</v>
      </c>
      <c r="AJ26" s="303"/>
      <c r="AK26" s="303"/>
      <c r="AL26" s="303"/>
      <c r="AM26" s="304"/>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309"/>
      <c r="AD27" s="310">
        <f>IFERROR(VLOOKUP(L10,リスト!B2:D23,2,FALSE),IFERROR(VLOOKUP(L10,リスト!B24:D30,2,FALSE)*AJ10,""))</f>
        <v>200</v>
      </c>
      <c r="AE27" s="311"/>
      <c r="AF27" s="311"/>
      <c r="AG27" s="312" t="s">
        <v>12</v>
      </c>
      <c r="AH27" s="312"/>
      <c r="AI27" s="298">
        <f>MIN(AD27,ROUNDDOWN((H35+H44)/1000,0))</f>
        <v>200</v>
      </c>
      <c r="AJ27" s="299"/>
      <c r="AK27" s="299"/>
      <c r="AL27" s="294" t="s">
        <v>12</v>
      </c>
      <c r="AM27" s="295"/>
    </row>
    <row r="28" spans="1:48" ht="13.5" thickBot="1">
      <c r="A28" s="93" t="s">
        <v>193</v>
      </c>
      <c r="B28" s="94"/>
      <c r="C28" s="93"/>
      <c r="D28" s="94"/>
      <c r="E28" s="110"/>
      <c r="F28" s="94"/>
      <c r="G28" s="94"/>
      <c r="H28" s="94"/>
      <c r="I28" s="94"/>
      <c r="J28" s="111"/>
      <c r="K28" s="111"/>
      <c r="L28" s="111"/>
      <c r="M28" s="111"/>
      <c r="N28" s="111"/>
      <c r="O28" s="112"/>
      <c r="P28" s="93"/>
      <c r="Q28" s="95"/>
      <c r="R28" s="95"/>
      <c r="S28" s="111"/>
      <c r="T28" s="107"/>
      <c r="U28" s="111"/>
      <c r="V28" s="111"/>
      <c r="W28" s="113"/>
      <c r="AC28" s="309"/>
      <c r="AD28" s="310"/>
      <c r="AE28" s="311"/>
      <c r="AF28" s="311"/>
      <c r="AG28" s="312"/>
      <c r="AH28" s="312"/>
      <c r="AI28" s="300"/>
      <c r="AJ28" s="301"/>
      <c r="AK28" s="301"/>
      <c r="AL28" s="296"/>
      <c r="AM28" s="297"/>
    </row>
    <row r="29" spans="1:48" ht="24" customHeight="1">
      <c r="A29" s="218" t="s">
        <v>234</v>
      </c>
      <c r="B29" s="219"/>
      <c r="C29" s="219"/>
      <c r="D29" s="219"/>
      <c r="E29" s="219"/>
      <c r="F29" s="219"/>
      <c r="G29" s="220"/>
      <c r="H29" s="221" t="s">
        <v>324</v>
      </c>
      <c r="I29" s="219"/>
      <c r="J29" s="219"/>
      <c r="K29" s="219"/>
      <c r="L29" s="219"/>
      <c r="M29" s="218" t="s">
        <v>47</v>
      </c>
      <c r="N29" s="219"/>
      <c r="O29" s="219"/>
      <c r="P29" s="219"/>
      <c r="Q29" s="219"/>
      <c r="R29" s="219"/>
      <c r="S29" s="219"/>
      <c r="T29" s="219"/>
      <c r="U29" s="219"/>
      <c r="V29" s="219"/>
      <c r="W29" s="219"/>
      <c r="X29" s="219"/>
      <c r="Y29" s="219"/>
      <c r="Z29" s="219"/>
      <c r="AA29" s="219"/>
      <c r="AB29" s="219"/>
      <c r="AC29" s="219"/>
      <c r="AD29" s="219"/>
      <c r="AE29" s="219"/>
      <c r="AF29" s="219"/>
      <c r="AG29" s="219"/>
      <c r="AH29" s="219"/>
      <c r="AI29" s="225"/>
      <c r="AJ29" s="225"/>
      <c r="AK29" s="225"/>
      <c r="AL29" s="225"/>
      <c r="AM29" s="208"/>
    </row>
    <row r="30" spans="1:48" ht="15" customHeight="1">
      <c r="A30" s="176" t="s">
        <v>271</v>
      </c>
      <c r="B30" s="177"/>
      <c r="C30" s="177"/>
      <c r="D30" s="177"/>
      <c r="E30" s="178"/>
      <c r="F30" s="178"/>
      <c r="G30" s="179"/>
      <c r="H30" s="233">
        <v>100000</v>
      </c>
      <c r="I30" s="233"/>
      <c r="J30" s="233"/>
      <c r="K30" s="233"/>
      <c r="L30" s="233"/>
      <c r="M30" s="222" t="s">
        <v>307</v>
      </c>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4"/>
    </row>
    <row r="31" spans="1:48" ht="15" customHeight="1">
      <c r="A31" s="180" t="s">
        <v>272</v>
      </c>
      <c r="B31" s="181"/>
      <c r="C31" s="181"/>
      <c r="D31" s="181"/>
      <c r="E31" s="182"/>
      <c r="F31" s="182"/>
      <c r="G31" s="183"/>
      <c r="H31" s="231"/>
      <c r="I31" s="231"/>
      <c r="J31" s="231"/>
      <c r="K31" s="231"/>
      <c r="L31" s="231"/>
      <c r="M31" s="239"/>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1"/>
    </row>
    <row r="32" spans="1:48" ht="15" customHeight="1">
      <c r="A32" s="180" t="s">
        <v>273</v>
      </c>
      <c r="B32" s="181"/>
      <c r="C32" s="181"/>
      <c r="D32" s="181"/>
      <c r="E32" s="182"/>
      <c r="F32" s="182"/>
      <c r="G32" s="183"/>
      <c r="H32" s="231"/>
      <c r="I32" s="231"/>
      <c r="J32" s="231"/>
      <c r="K32" s="231"/>
      <c r="L32" s="231"/>
      <c r="M32" s="239"/>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1"/>
    </row>
    <row r="33" spans="1:48" ht="15" customHeight="1">
      <c r="A33" s="180" t="s">
        <v>274</v>
      </c>
      <c r="B33" s="181"/>
      <c r="C33" s="181"/>
      <c r="D33" s="181"/>
      <c r="E33" s="182"/>
      <c r="F33" s="182"/>
      <c r="G33" s="183"/>
      <c r="H33" s="231"/>
      <c r="I33" s="231"/>
      <c r="J33" s="231"/>
      <c r="K33" s="231"/>
      <c r="L33" s="231"/>
      <c r="M33" s="239"/>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1"/>
      <c r="AV33" s="3"/>
    </row>
    <row r="34" spans="1:48" ht="15" customHeight="1">
      <c r="A34" s="180" t="s">
        <v>275</v>
      </c>
      <c r="B34" s="181"/>
      <c r="C34" s="181"/>
      <c r="D34" s="181"/>
      <c r="E34" s="182"/>
      <c r="F34" s="182"/>
      <c r="G34" s="183"/>
      <c r="H34" s="231"/>
      <c r="I34" s="231"/>
      <c r="J34" s="231"/>
      <c r="K34" s="231"/>
      <c r="L34" s="231"/>
      <c r="M34" s="239"/>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row>
    <row r="35" spans="1:48" ht="15" customHeight="1">
      <c r="A35" s="63" t="s">
        <v>29</v>
      </c>
      <c r="B35" s="64"/>
      <c r="C35" s="64"/>
      <c r="D35" s="64"/>
      <c r="E35" s="64"/>
      <c r="F35" s="64"/>
      <c r="G35" s="65"/>
      <c r="H35" s="226">
        <f>SUM(H30:L34)</f>
        <v>100000</v>
      </c>
      <c r="I35" s="226"/>
      <c r="J35" s="226"/>
      <c r="K35" s="226"/>
      <c r="L35" s="227"/>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174"/>
      <c r="AI36" s="237"/>
      <c r="AJ36" s="237"/>
      <c r="AK36" s="237"/>
      <c r="AL36" s="238"/>
      <c r="AM36" s="238"/>
    </row>
    <row r="37" spans="1:48" s="95" customFormat="1">
      <c r="A37" s="93" t="s">
        <v>194</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174"/>
      <c r="AI37" s="237"/>
      <c r="AJ37" s="237"/>
      <c r="AK37" s="237"/>
      <c r="AL37" s="238"/>
      <c r="AM37" s="238"/>
    </row>
    <row r="38" spans="1:48" ht="24" customHeight="1">
      <c r="A38" s="218" t="s">
        <v>234</v>
      </c>
      <c r="B38" s="219"/>
      <c r="C38" s="219"/>
      <c r="D38" s="219"/>
      <c r="E38" s="219"/>
      <c r="F38" s="219"/>
      <c r="G38" s="220"/>
      <c r="H38" s="221" t="s">
        <v>324</v>
      </c>
      <c r="I38" s="219"/>
      <c r="J38" s="219"/>
      <c r="K38" s="219"/>
      <c r="L38" s="219"/>
      <c r="M38" s="218" t="s">
        <v>47</v>
      </c>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20"/>
    </row>
    <row r="39" spans="1:48" ht="15" customHeight="1">
      <c r="A39" s="176" t="s">
        <v>271</v>
      </c>
      <c r="B39" s="177"/>
      <c r="C39" s="177"/>
      <c r="D39" s="177"/>
      <c r="E39" s="178"/>
      <c r="F39" s="178"/>
      <c r="G39" s="179"/>
      <c r="H39" s="231">
        <v>100000</v>
      </c>
      <c r="I39" s="231"/>
      <c r="J39" s="231"/>
      <c r="K39" s="231"/>
      <c r="L39" s="231"/>
      <c r="M39" s="239" t="s">
        <v>309</v>
      </c>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customHeight="1">
      <c r="A40" s="180" t="s">
        <v>272</v>
      </c>
      <c r="B40" s="181"/>
      <c r="C40" s="181"/>
      <c r="D40" s="181"/>
      <c r="E40" s="182"/>
      <c r="F40" s="182"/>
      <c r="G40" s="183"/>
      <c r="H40" s="231"/>
      <c r="I40" s="231"/>
      <c r="J40" s="231"/>
      <c r="K40" s="231"/>
      <c r="L40" s="231"/>
      <c r="M40" s="239"/>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1"/>
    </row>
    <row r="41" spans="1:48" ht="15" customHeight="1">
      <c r="A41" s="180" t="s">
        <v>273</v>
      </c>
      <c r="B41" s="181"/>
      <c r="C41" s="181"/>
      <c r="D41" s="181"/>
      <c r="E41" s="182"/>
      <c r="F41" s="182"/>
      <c r="G41" s="183"/>
      <c r="H41" s="231"/>
      <c r="I41" s="231"/>
      <c r="J41" s="231"/>
      <c r="K41" s="231"/>
      <c r="L41" s="231"/>
      <c r="M41" s="239"/>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1"/>
    </row>
    <row r="42" spans="1:48" ht="15" customHeight="1">
      <c r="A42" s="180" t="s">
        <v>274</v>
      </c>
      <c r="B42" s="181"/>
      <c r="C42" s="181"/>
      <c r="D42" s="181"/>
      <c r="E42" s="182"/>
      <c r="F42" s="182"/>
      <c r="G42" s="183"/>
      <c r="H42" s="231"/>
      <c r="I42" s="231"/>
      <c r="J42" s="231"/>
      <c r="K42" s="231"/>
      <c r="L42" s="231"/>
      <c r="M42" s="239"/>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1"/>
      <c r="AV42" s="3"/>
    </row>
    <row r="43" spans="1:48" ht="15" customHeight="1">
      <c r="A43" s="180" t="s">
        <v>275</v>
      </c>
      <c r="B43" s="181"/>
      <c r="C43" s="181"/>
      <c r="D43" s="181"/>
      <c r="E43" s="182"/>
      <c r="F43" s="182"/>
      <c r="G43" s="183"/>
      <c r="H43" s="231"/>
      <c r="I43" s="231"/>
      <c r="J43" s="231"/>
      <c r="K43" s="231"/>
      <c r="L43" s="231"/>
      <c r="M43" s="239"/>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1"/>
    </row>
    <row r="44" spans="1:48" ht="15" customHeight="1">
      <c r="A44" s="63" t="s">
        <v>29</v>
      </c>
      <c r="B44" s="64"/>
      <c r="C44" s="64"/>
      <c r="D44" s="64"/>
      <c r="E44" s="64"/>
      <c r="F44" s="64"/>
      <c r="G44" s="65"/>
      <c r="H44" s="226">
        <f>SUM(H39:L43)</f>
        <v>100000</v>
      </c>
      <c r="I44" s="226"/>
      <c r="J44" s="226"/>
      <c r="K44" s="226"/>
      <c r="L44" s="227"/>
      <c r="M44" s="234"/>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6"/>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221</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82"/>
      <c r="AJ59" s="282"/>
      <c r="AK59" s="282"/>
      <c r="AL59" s="282"/>
      <c r="AM59" s="282"/>
    </row>
  </sheetData>
  <sheetProtection formatCells="0" formatColumns="0" formatRows="0" insertColumns="0" insertRows="0" autoFilter="0"/>
  <mergeCells count="8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9:G29"/>
    <mergeCell ref="H29:L29"/>
    <mergeCell ref="A19:AM19"/>
    <mergeCell ref="A11:H11"/>
    <mergeCell ref="I11:AM11"/>
    <mergeCell ref="A13:AM13"/>
    <mergeCell ref="A15:W15"/>
    <mergeCell ref="X15:Z15"/>
    <mergeCell ref="AA15:AM15"/>
    <mergeCell ref="A16:W16"/>
    <mergeCell ref="X16:Z16"/>
    <mergeCell ref="AA16:AM16"/>
    <mergeCell ref="A17:W17"/>
    <mergeCell ref="X17:Z17"/>
    <mergeCell ref="AC26:AC28"/>
    <mergeCell ref="AD26:AH26"/>
    <mergeCell ref="AI26:AM26"/>
    <mergeCell ref="AD27:AF28"/>
    <mergeCell ref="AG27:AH28"/>
    <mergeCell ref="AI27:AK28"/>
    <mergeCell ref="AL27:AM28"/>
    <mergeCell ref="A21:W21"/>
    <mergeCell ref="X21:Z21"/>
    <mergeCell ref="A22:W22"/>
    <mergeCell ref="X22:Z22"/>
    <mergeCell ref="A24:AM24"/>
    <mergeCell ref="M29:AM29"/>
    <mergeCell ref="H31:L31"/>
    <mergeCell ref="M31:AM31"/>
    <mergeCell ref="H32:L32"/>
    <mergeCell ref="M32:AM32"/>
    <mergeCell ref="H30:L30"/>
    <mergeCell ref="M30:AM30"/>
    <mergeCell ref="H33:L33"/>
    <mergeCell ref="M33:AM33"/>
    <mergeCell ref="H39:L39"/>
    <mergeCell ref="M39:AM39"/>
    <mergeCell ref="H34:L34"/>
    <mergeCell ref="M34:AM34"/>
    <mergeCell ref="H35:L35"/>
    <mergeCell ref="M35:AM35"/>
    <mergeCell ref="AI36:AK36"/>
    <mergeCell ref="AL36:AM36"/>
    <mergeCell ref="AI37:AK37"/>
    <mergeCell ref="AL37:AM37"/>
    <mergeCell ref="A38:G38"/>
    <mergeCell ref="H38:L38"/>
    <mergeCell ref="M38:AM38"/>
    <mergeCell ref="H40:L40"/>
    <mergeCell ref="M40:AM40"/>
    <mergeCell ref="H44:L44"/>
    <mergeCell ref="M44:AM44"/>
    <mergeCell ref="AI59:AM59"/>
    <mergeCell ref="H41:L41"/>
    <mergeCell ref="M41:AM41"/>
    <mergeCell ref="H42:L42"/>
    <mergeCell ref="M42:AM42"/>
    <mergeCell ref="H43:L43"/>
    <mergeCell ref="M43:AM43"/>
  </mergeCells>
  <phoneticPr fontId="4"/>
  <dataValidations count="2">
    <dataValidation imeMode="halfAlpha" allowBlank="1" showInputMessage="1" showErrorMessage="1" sqref="S26:V28 J26:N28 S37:V37 J37:N37" xr:uid="{1B606466-8576-4A72-B6A6-D4B44C1C75DA}"/>
    <dataValidation type="list" allowBlank="1" showInputMessage="1" showErrorMessage="1" sqref="X15:Z17 X21:Z22" xr:uid="{696D59CB-72D0-44FE-89BF-E1A347D571B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11FE8CE8-6063-4780-988D-A2BEF4E55C93}">
          <x14:formula1>
            <xm:f>リスト!$B$32:$B$78</xm:f>
          </x14:formula1>
          <xm:sqref>D9:G9</xm:sqref>
        </x14:dataValidation>
        <x14:dataValidation type="list" allowBlank="1" xr:uid="{C13252B2-7A19-44E9-807F-E63B66B2C9A0}">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A06F0-45B0-4ABF-B635-6124C96E8F28}">
  <sheetPr>
    <pageSetUpPr autoPageBreaks="0"/>
  </sheetPr>
  <dimension ref="A1:AV59"/>
  <sheetViews>
    <sheetView showGridLines="0" showZeros="0" zoomScaleNormal="100" zoomScaleSheetLayoutView="100" workbookViewId="0">
      <selection activeCell="D27" sqref="D2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325</v>
      </c>
    </row>
    <row r="2" spans="1:48" ht="7.5" customHeight="1"/>
    <row r="3" spans="1:48">
      <c r="A3" s="254" t="s">
        <v>232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0" t="s">
        <v>32</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2"/>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18" t="s">
        <v>33</v>
      </c>
      <c r="B7" s="219"/>
      <c r="C7" s="219"/>
      <c r="D7" s="219"/>
      <c r="E7" s="219"/>
      <c r="F7" s="219"/>
      <c r="G7" s="220"/>
      <c r="H7" s="276" t="s">
        <v>290</v>
      </c>
      <c r="I7" s="277"/>
      <c r="J7" s="277"/>
      <c r="K7" s="277"/>
      <c r="L7" s="277"/>
      <c r="M7" s="277"/>
      <c r="N7" s="278"/>
      <c r="O7" s="218" t="s">
        <v>34</v>
      </c>
      <c r="P7" s="219"/>
      <c r="Q7" s="219"/>
      <c r="R7" s="219"/>
      <c r="S7" s="220"/>
      <c r="T7" s="279" t="s">
        <v>291</v>
      </c>
      <c r="U7" s="280"/>
      <c r="V7" s="280"/>
      <c r="W7" s="280"/>
      <c r="X7" s="280"/>
      <c r="Y7" s="280"/>
      <c r="Z7" s="280"/>
      <c r="AA7" s="280"/>
      <c r="AB7" s="280"/>
      <c r="AC7" s="280"/>
      <c r="AD7" s="280"/>
      <c r="AE7" s="280"/>
      <c r="AF7" s="280"/>
      <c r="AG7" s="280"/>
      <c r="AH7" s="280"/>
      <c r="AI7" s="280"/>
      <c r="AJ7" s="280"/>
      <c r="AK7" s="280"/>
      <c r="AL7" s="280"/>
      <c r="AM7" s="281"/>
    </row>
    <row r="8" spans="1:48">
      <c r="A8" s="257" t="s">
        <v>35</v>
      </c>
      <c r="B8" s="258"/>
      <c r="C8" s="259"/>
      <c r="D8" s="218" t="s">
        <v>36</v>
      </c>
      <c r="E8" s="219"/>
      <c r="F8" s="219"/>
      <c r="G8" s="220"/>
      <c r="H8" s="218" t="s">
        <v>25</v>
      </c>
      <c r="I8" s="219"/>
      <c r="J8" s="219"/>
      <c r="K8" s="219"/>
      <c r="L8" s="219"/>
      <c r="M8" s="219"/>
      <c r="N8" s="219"/>
      <c r="O8" s="219"/>
      <c r="P8" s="219"/>
      <c r="Q8" s="219"/>
      <c r="R8" s="219"/>
      <c r="S8" s="220"/>
      <c r="T8" s="257" t="s">
        <v>37</v>
      </c>
      <c r="U8" s="258"/>
      <c r="V8" s="259"/>
      <c r="W8" s="218" t="s">
        <v>19</v>
      </c>
      <c r="X8" s="219"/>
      <c r="Y8" s="219"/>
      <c r="Z8" s="219"/>
      <c r="AA8" s="219"/>
      <c r="AB8" s="219"/>
      <c r="AC8" s="219"/>
      <c r="AD8" s="219"/>
      <c r="AE8" s="219"/>
      <c r="AF8" s="220"/>
      <c r="AG8" s="264" t="s">
        <v>38</v>
      </c>
      <c r="AH8" s="265"/>
      <c r="AI8" s="265"/>
      <c r="AJ8" s="265"/>
      <c r="AK8" s="265"/>
      <c r="AL8" s="265"/>
      <c r="AM8" s="266"/>
    </row>
    <row r="9" spans="1:48" ht="17.25" customHeight="1">
      <c r="A9" s="260"/>
      <c r="B9" s="225"/>
      <c r="C9" s="208"/>
      <c r="D9" s="261" t="s">
        <v>212</v>
      </c>
      <c r="E9" s="262"/>
      <c r="F9" s="262"/>
      <c r="G9" s="263"/>
      <c r="H9" s="267" t="s">
        <v>279</v>
      </c>
      <c r="I9" s="268"/>
      <c r="J9" s="268"/>
      <c r="K9" s="268"/>
      <c r="L9" s="268"/>
      <c r="M9" s="268"/>
      <c r="N9" s="268"/>
      <c r="O9" s="268"/>
      <c r="P9" s="268"/>
      <c r="Q9" s="268"/>
      <c r="R9" s="268"/>
      <c r="S9" s="269"/>
      <c r="T9" s="260"/>
      <c r="U9" s="225"/>
      <c r="V9" s="208"/>
      <c r="W9" s="270" t="s">
        <v>292</v>
      </c>
      <c r="X9" s="271"/>
      <c r="Y9" s="271"/>
      <c r="Z9" s="271"/>
      <c r="AA9" s="271"/>
      <c r="AB9" s="271"/>
      <c r="AC9" s="271"/>
      <c r="AD9" s="271"/>
      <c r="AE9" s="271"/>
      <c r="AF9" s="272"/>
      <c r="AG9" s="273" t="s">
        <v>281</v>
      </c>
      <c r="AH9" s="274"/>
      <c r="AI9" s="274"/>
      <c r="AJ9" s="274"/>
      <c r="AK9" s="274"/>
      <c r="AL9" s="274"/>
      <c r="AM9" s="275"/>
      <c r="AV9" s="3"/>
    </row>
    <row r="10" spans="1:48" s="3" customFormat="1" ht="20.25" customHeight="1">
      <c r="A10" s="218" t="s">
        <v>40</v>
      </c>
      <c r="B10" s="219"/>
      <c r="C10" s="219"/>
      <c r="D10" s="219"/>
      <c r="E10" s="219"/>
      <c r="F10" s="219"/>
      <c r="G10" s="219"/>
      <c r="H10" s="219"/>
      <c r="I10" s="219"/>
      <c r="J10" s="219"/>
      <c r="K10" s="220"/>
      <c r="L10" s="283" t="s">
        <v>149</v>
      </c>
      <c r="M10" s="284"/>
      <c r="N10" s="284"/>
      <c r="O10" s="284"/>
      <c r="P10" s="284"/>
      <c r="Q10" s="284"/>
      <c r="R10" s="284"/>
      <c r="S10" s="284"/>
      <c r="T10" s="284"/>
      <c r="U10" s="284"/>
      <c r="V10" s="284"/>
      <c r="W10" s="284"/>
      <c r="X10" s="284"/>
      <c r="Y10" s="284"/>
      <c r="Z10" s="284"/>
      <c r="AA10" s="284"/>
      <c r="AB10" s="284"/>
      <c r="AC10" s="284"/>
      <c r="AD10" s="284"/>
      <c r="AE10" s="284"/>
      <c r="AF10" s="285"/>
      <c r="AG10" s="306" t="s">
        <v>41</v>
      </c>
      <c r="AH10" s="265"/>
      <c r="AI10" s="266"/>
      <c r="AJ10" s="280">
        <v>20</v>
      </c>
      <c r="AK10" s="280"/>
      <c r="AL10" s="307" t="s">
        <v>42</v>
      </c>
      <c r="AM10" s="308"/>
      <c r="AP10" s="305"/>
      <c r="AQ10" s="305"/>
      <c r="AR10" s="305"/>
      <c r="AS10" s="305"/>
      <c r="AT10" s="305"/>
      <c r="AU10" s="305"/>
    </row>
    <row r="11" spans="1:48" s="3" customFormat="1" ht="18" hidden="1" customHeight="1">
      <c r="A11" s="289" t="s">
        <v>43</v>
      </c>
      <c r="B11" s="290"/>
      <c r="C11" s="290"/>
      <c r="D11" s="290"/>
      <c r="E11" s="290"/>
      <c r="F11" s="290"/>
      <c r="G11" s="290"/>
      <c r="H11" s="291"/>
      <c r="I11" s="286" t="s">
        <v>192</v>
      </c>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row>
    <row r="12" spans="1:48" s="94"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50" t="s">
        <v>44</v>
      </c>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45" t="s">
        <v>218</v>
      </c>
      <c r="B15" s="246"/>
      <c r="C15" s="246"/>
      <c r="D15" s="246"/>
      <c r="E15" s="246"/>
      <c r="F15" s="246"/>
      <c r="G15" s="246"/>
      <c r="H15" s="246"/>
      <c r="I15" s="246"/>
      <c r="J15" s="246"/>
      <c r="K15" s="246"/>
      <c r="L15" s="246"/>
      <c r="M15" s="246"/>
      <c r="N15" s="246"/>
      <c r="O15" s="246"/>
      <c r="P15" s="246"/>
      <c r="Q15" s="246"/>
      <c r="R15" s="246"/>
      <c r="S15" s="246"/>
      <c r="T15" s="246"/>
      <c r="U15" s="246"/>
      <c r="V15" s="246"/>
      <c r="W15" s="313"/>
      <c r="X15" s="247" t="s">
        <v>45</v>
      </c>
      <c r="Y15" s="248"/>
      <c r="Z15" s="249"/>
      <c r="AA15" s="292" t="s">
        <v>196</v>
      </c>
      <c r="AB15" s="293"/>
      <c r="AC15" s="293"/>
      <c r="AD15" s="293"/>
      <c r="AE15" s="293"/>
      <c r="AF15" s="293"/>
      <c r="AG15" s="293"/>
      <c r="AH15" s="293"/>
      <c r="AI15" s="293"/>
      <c r="AJ15" s="293"/>
      <c r="AK15" s="293"/>
      <c r="AL15" s="293"/>
      <c r="AM15" s="293"/>
    </row>
    <row r="16" spans="1:48" s="3" customFormat="1" ht="18" hidden="1" customHeight="1">
      <c r="A16" s="245" t="s">
        <v>219</v>
      </c>
      <c r="B16" s="246"/>
      <c r="C16" s="246"/>
      <c r="D16" s="246"/>
      <c r="E16" s="246"/>
      <c r="F16" s="246"/>
      <c r="G16" s="246"/>
      <c r="H16" s="246"/>
      <c r="I16" s="246"/>
      <c r="J16" s="246"/>
      <c r="K16" s="246"/>
      <c r="L16" s="246"/>
      <c r="M16" s="246"/>
      <c r="N16" s="246"/>
      <c r="O16" s="246"/>
      <c r="P16" s="246"/>
      <c r="Q16" s="246"/>
      <c r="R16" s="246"/>
      <c r="S16" s="246"/>
      <c r="T16" s="246"/>
      <c r="U16" s="246"/>
      <c r="V16" s="246"/>
      <c r="W16" s="313"/>
      <c r="X16" s="247" t="s">
        <v>45</v>
      </c>
      <c r="Y16" s="248"/>
      <c r="Z16" s="249"/>
      <c r="AA16" s="292" t="s">
        <v>195</v>
      </c>
      <c r="AB16" s="293"/>
      <c r="AC16" s="293"/>
      <c r="AD16" s="293"/>
      <c r="AE16" s="293"/>
      <c r="AF16" s="293"/>
      <c r="AG16" s="293"/>
      <c r="AH16" s="293"/>
      <c r="AI16" s="293"/>
      <c r="AJ16" s="293"/>
      <c r="AK16" s="293"/>
      <c r="AL16" s="293"/>
      <c r="AM16" s="293"/>
    </row>
    <row r="17" spans="1:48" s="3" customFormat="1" ht="18" hidden="1" customHeight="1">
      <c r="A17" s="242" t="s">
        <v>236</v>
      </c>
      <c r="B17" s="243"/>
      <c r="C17" s="243"/>
      <c r="D17" s="243"/>
      <c r="E17" s="243"/>
      <c r="F17" s="243"/>
      <c r="G17" s="243"/>
      <c r="H17" s="243"/>
      <c r="I17" s="243"/>
      <c r="J17" s="243"/>
      <c r="K17" s="243"/>
      <c r="L17" s="243"/>
      <c r="M17" s="243"/>
      <c r="N17" s="243"/>
      <c r="O17" s="243"/>
      <c r="P17" s="243"/>
      <c r="Q17" s="243"/>
      <c r="R17" s="243"/>
      <c r="S17" s="243"/>
      <c r="T17" s="243"/>
      <c r="U17" s="243"/>
      <c r="V17" s="243"/>
      <c r="W17" s="244"/>
      <c r="X17" s="247" t="s">
        <v>45</v>
      </c>
      <c r="Y17" s="248"/>
      <c r="Z17" s="249"/>
      <c r="AA17" s="120"/>
      <c r="AB17" s="175"/>
      <c r="AC17" s="175"/>
      <c r="AD17" s="175"/>
      <c r="AE17" s="175"/>
      <c r="AF17" s="175"/>
      <c r="AG17" s="175"/>
      <c r="AH17" s="175"/>
      <c r="AI17" s="175"/>
      <c r="AJ17" s="175"/>
      <c r="AK17" s="175"/>
      <c r="AL17" s="175"/>
      <c r="AM17" s="175"/>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50" t="s">
        <v>220</v>
      </c>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2"/>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45" t="s">
        <v>230</v>
      </c>
      <c r="B21" s="246"/>
      <c r="C21" s="246"/>
      <c r="D21" s="246"/>
      <c r="E21" s="246"/>
      <c r="F21" s="246"/>
      <c r="G21" s="246"/>
      <c r="H21" s="246"/>
      <c r="I21" s="246"/>
      <c r="J21" s="246"/>
      <c r="K21" s="246"/>
      <c r="L21" s="246"/>
      <c r="M21" s="246"/>
      <c r="N21" s="246"/>
      <c r="O21" s="246"/>
      <c r="P21" s="246"/>
      <c r="Q21" s="246"/>
      <c r="R21" s="246"/>
      <c r="S21" s="246"/>
      <c r="T21" s="246"/>
      <c r="U21" s="246"/>
      <c r="V21" s="246"/>
      <c r="W21" s="246"/>
      <c r="X21" s="247" t="s">
        <v>45</v>
      </c>
      <c r="Y21" s="248"/>
      <c r="Z21" s="249"/>
      <c r="AA21" s="122"/>
      <c r="AB21" s="122"/>
      <c r="AC21" s="122"/>
      <c r="AD21" s="122"/>
      <c r="AE21" s="122"/>
      <c r="AF21" s="122"/>
      <c r="AG21" s="122"/>
      <c r="AH21" s="123"/>
      <c r="AI21" s="123"/>
      <c r="AJ21" s="123"/>
      <c r="AK21" s="123"/>
      <c r="AL21" s="123"/>
      <c r="AM21" s="123"/>
    </row>
    <row r="22" spans="1:48" s="3" customFormat="1" ht="18" customHeight="1">
      <c r="A22" s="245" t="s">
        <v>222</v>
      </c>
      <c r="B22" s="246"/>
      <c r="C22" s="246"/>
      <c r="D22" s="246"/>
      <c r="E22" s="246"/>
      <c r="F22" s="246"/>
      <c r="G22" s="246"/>
      <c r="H22" s="246"/>
      <c r="I22" s="246"/>
      <c r="J22" s="246"/>
      <c r="K22" s="246"/>
      <c r="L22" s="246"/>
      <c r="M22" s="246"/>
      <c r="N22" s="246"/>
      <c r="O22" s="246"/>
      <c r="P22" s="246"/>
      <c r="Q22" s="246"/>
      <c r="R22" s="246"/>
      <c r="S22" s="246"/>
      <c r="T22" s="246"/>
      <c r="U22" s="246"/>
      <c r="V22" s="246"/>
      <c r="W22" s="246"/>
      <c r="X22" s="247" t="s">
        <v>45</v>
      </c>
      <c r="Y22" s="248"/>
      <c r="Z22" s="249"/>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50" t="s">
        <v>46</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2"/>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24" customHeight="1">
      <c r="A26" s="109"/>
      <c r="B26" s="94"/>
      <c r="C26" s="93"/>
      <c r="D26" s="94"/>
      <c r="E26" s="110"/>
      <c r="F26" s="94"/>
      <c r="G26" s="94"/>
      <c r="H26" s="94"/>
      <c r="I26" s="94"/>
      <c r="J26" s="111"/>
      <c r="K26" s="111"/>
      <c r="L26" s="111"/>
      <c r="M26" s="111"/>
      <c r="N26" s="111"/>
      <c r="O26" s="112"/>
      <c r="P26" s="93"/>
      <c r="Q26" s="95"/>
      <c r="R26" s="95"/>
      <c r="S26" s="111"/>
      <c r="T26" s="107"/>
      <c r="U26" s="111"/>
      <c r="V26" s="111"/>
      <c r="W26" s="93"/>
      <c r="AC26" s="309"/>
      <c r="AD26" s="253" t="s">
        <v>322</v>
      </c>
      <c r="AE26" s="221"/>
      <c r="AF26" s="221"/>
      <c r="AG26" s="221"/>
      <c r="AH26" s="221"/>
      <c r="AI26" s="302" t="s">
        <v>323</v>
      </c>
      <c r="AJ26" s="303"/>
      <c r="AK26" s="303"/>
      <c r="AL26" s="303"/>
      <c r="AM26" s="304"/>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309"/>
      <c r="AD27" s="310">
        <f>IFERROR(VLOOKUP(L10,リスト!B2:D23,2,FALSE),IFERROR(VLOOKUP(L10,リスト!B24:D30,2,FALSE)*AJ10,""))</f>
        <v>120</v>
      </c>
      <c r="AE27" s="311"/>
      <c r="AF27" s="311"/>
      <c r="AG27" s="312" t="s">
        <v>12</v>
      </c>
      <c r="AH27" s="312"/>
      <c r="AI27" s="298">
        <f>MIN(AD27,ROUNDDOWN((H35+H44)/1000,0))</f>
        <v>120</v>
      </c>
      <c r="AJ27" s="299"/>
      <c r="AK27" s="299"/>
      <c r="AL27" s="294" t="s">
        <v>12</v>
      </c>
      <c r="AM27" s="295"/>
    </row>
    <row r="28" spans="1:48" ht="13.5" thickBot="1">
      <c r="A28" s="93" t="s">
        <v>193</v>
      </c>
      <c r="B28" s="94"/>
      <c r="C28" s="93"/>
      <c r="D28" s="94"/>
      <c r="E28" s="110"/>
      <c r="F28" s="94"/>
      <c r="G28" s="94"/>
      <c r="H28" s="94"/>
      <c r="I28" s="94"/>
      <c r="J28" s="111"/>
      <c r="K28" s="111"/>
      <c r="L28" s="111"/>
      <c r="M28" s="111"/>
      <c r="N28" s="111"/>
      <c r="O28" s="112"/>
      <c r="P28" s="93"/>
      <c r="Q28" s="95"/>
      <c r="R28" s="95"/>
      <c r="S28" s="111"/>
      <c r="T28" s="107"/>
      <c r="U28" s="111"/>
      <c r="V28" s="111"/>
      <c r="W28" s="113"/>
      <c r="AC28" s="309"/>
      <c r="AD28" s="310"/>
      <c r="AE28" s="311"/>
      <c r="AF28" s="311"/>
      <c r="AG28" s="312"/>
      <c r="AH28" s="312"/>
      <c r="AI28" s="300"/>
      <c r="AJ28" s="301"/>
      <c r="AK28" s="301"/>
      <c r="AL28" s="296"/>
      <c r="AM28" s="297"/>
    </row>
    <row r="29" spans="1:48" ht="24" customHeight="1">
      <c r="A29" s="218" t="s">
        <v>234</v>
      </c>
      <c r="B29" s="219"/>
      <c r="C29" s="219"/>
      <c r="D29" s="219"/>
      <c r="E29" s="219"/>
      <c r="F29" s="219"/>
      <c r="G29" s="220"/>
      <c r="H29" s="221" t="s">
        <v>324</v>
      </c>
      <c r="I29" s="219"/>
      <c r="J29" s="219"/>
      <c r="K29" s="219"/>
      <c r="L29" s="219"/>
      <c r="M29" s="218" t="s">
        <v>47</v>
      </c>
      <c r="N29" s="219"/>
      <c r="O29" s="219"/>
      <c r="P29" s="219"/>
      <c r="Q29" s="219"/>
      <c r="R29" s="219"/>
      <c r="S29" s="219"/>
      <c r="T29" s="219"/>
      <c r="U29" s="219"/>
      <c r="V29" s="219"/>
      <c r="W29" s="219"/>
      <c r="X29" s="219"/>
      <c r="Y29" s="219"/>
      <c r="Z29" s="219"/>
      <c r="AA29" s="219"/>
      <c r="AB29" s="219"/>
      <c r="AC29" s="219"/>
      <c r="AD29" s="219"/>
      <c r="AE29" s="219"/>
      <c r="AF29" s="219"/>
      <c r="AG29" s="219"/>
      <c r="AH29" s="219"/>
      <c r="AI29" s="225"/>
      <c r="AJ29" s="225"/>
      <c r="AK29" s="225"/>
      <c r="AL29" s="225"/>
      <c r="AM29" s="208"/>
    </row>
    <row r="30" spans="1:48" ht="15" customHeight="1">
      <c r="A30" s="176" t="s">
        <v>271</v>
      </c>
      <c r="B30" s="177"/>
      <c r="C30" s="177"/>
      <c r="D30" s="177"/>
      <c r="E30" s="178"/>
      <c r="F30" s="178"/>
      <c r="G30" s="179"/>
      <c r="H30" s="233">
        <v>100000</v>
      </c>
      <c r="I30" s="233"/>
      <c r="J30" s="233"/>
      <c r="K30" s="233"/>
      <c r="L30" s="233"/>
      <c r="M30" s="222" t="s">
        <v>307</v>
      </c>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4"/>
    </row>
    <row r="31" spans="1:48" ht="15" customHeight="1">
      <c r="A31" s="180" t="s">
        <v>272</v>
      </c>
      <c r="B31" s="181"/>
      <c r="C31" s="181"/>
      <c r="D31" s="181"/>
      <c r="E31" s="182"/>
      <c r="F31" s="182"/>
      <c r="G31" s="183"/>
      <c r="H31" s="231"/>
      <c r="I31" s="231"/>
      <c r="J31" s="231"/>
      <c r="K31" s="231"/>
      <c r="L31" s="231"/>
      <c r="M31" s="239"/>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1"/>
    </row>
    <row r="32" spans="1:48" ht="15" customHeight="1">
      <c r="A32" s="180" t="s">
        <v>273</v>
      </c>
      <c r="B32" s="181"/>
      <c r="C32" s="181"/>
      <c r="D32" s="181"/>
      <c r="E32" s="182"/>
      <c r="F32" s="182"/>
      <c r="G32" s="183"/>
      <c r="H32" s="231"/>
      <c r="I32" s="231"/>
      <c r="J32" s="231"/>
      <c r="K32" s="231"/>
      <c r="L32" s="231"/>
      <c r="M32" s="239"/>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1"/>
    </row>
    <row r="33" spans="1:48" ht="15" customHeight="1">
      <c r="A33" s="180" t="s">
        <v>274</v>
      </c>
      <c r="B33" s="181"/>
      <c r="C33" s="181"/>
      <c r="D33" s="181"/>
      <c r="E33" s="182"/>
      <c r="F33" s="182"/>
      <c r="G33" s="183"/>
      <c r="H33" s="231"/>
      <c r="I33" s="231"/>
      <c r="J33" s="231"/>
      <c r="K33" s="231"/>
      <c r="L33" s="231"/>
      <c r="M33" s="239"/>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1"/>
      <c r="AV33" s="3"/>
    </row>
    <row r="34" spans="1:48" ht="15" customHeight="1">
      <c r="A34" s="180" t="s">
        <v>275</v>
      </c>
      <c r="B34" s="181"/>
      <c r="C34" s="181"/>
      <c r="D34" s="181"/>
      <c r="E34" s="182"/>
      <c r="F34" s="182"/>
      <c r="G34" s="183"/>
      <c r="H34" s="231"/>
      <c r="I34" s="231"/>
      <c r="J34" s="231"/>
      <c r="K34" s="231"/>
      <c r="L34" s="231"/>
      <c r="M34" s="239"/>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row>
    <row r="35" spans="1:48" ht="15" customHeight="1">
      <c r="A35" s="63" t="s">
        <v>29</v>
      </c>
      <c r="B35" s="64"/>
      <c r="C35" s="64"/>
      <c r="D35" s="64"/>
      <c r="E35" s="64"/>
      <c r="F35" s="64"/>
      <c r="G35" s="65"/>
      <c r="H35" s="226">
        <f>SUM(H30:L34)</f>
        <v>100000</v>
      </c>
      <c r="I35" s="226"/>
      <c r="J35" s="226"/>
      <c r="K35" s="226"/>
      <c r="L35" s="227"/>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174"/>
      <c r="AI36" s="237"/>
      <c r="AJ36" s="237"/>
      <c r="AK36" s="237"/>
      <c r="AL36" s="238"/>
      <c r="AM36" s="238"/>
    </row>
    <row r="37" spans="1:48" s="95" customFormat="1">
      <c r="A37" s="93" t="s">
        <v>194</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174"/>
      <c r="AI37" s="237"/>
      <c r="AJ37" s="237"/>
      <c r="AK37" s="237"/>
      <c r="AL37" s="238"/>
      <c r="AM37" s="238"/>
    </row>
    <row r="38" spans="1:48" ht="24" customHeight="1">
      <c r="A38" s="218" t="s">
        <v>234</v>
      </c>
      <c r="B38" s="219"/>
      <c r="C38" s="219"/>
      <c r="D38" s="219"/>
      <c r="E38" s="219"/>
      <c r="F38" s="219"/>
      <c r="G38" s="220"/>
      <c r="H38" s="221" t="s">
        <v>324</v>
      </c>
      <c r="I38" s="219"/>
      <c r="J38" s="219"/>
      <c r="K38" s="219"/>
      <c r="L38" s="219"/>
      <c r="M38" s="218" t="s">
        <v>47</v>
      </c>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20"/>
    </row>
    <row r="39" spans="1:48" ht="15" customHeight="1">
      <c r="A39" s="176" t="s">
        <v>271</v>
      </c>
      <c r="B39" s="177"/>
      <c r="C39" s="177"/>
      <c r="D39" s="177"/>
      <c r="E39" s="178"/>
      <c r="F39" s="178"/>
      <c r="G39" s="179"/>
      <c r="H39" s="233">
        <v>20000</v>
      </c>
      <c r="I39" s="233"/>
      <c r="J39" s="233"/>
      <c r="K39" s="233"/>
      <c r="L39" s="233"/>
      <c r="M39" s="239" t="s">
        <v>309</v>
      </c>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customHeight="1">
      <c r="A40" s="180" t="s">
        <v>272</v>
      </c>
      <c r="B40" s="181"/>
      <c r="C40" s="181"/>
      <c r="D40" s="181"/>
      <c r="E40" s="182"/>
      <c r="F40" s="182"/>
      <c r="G40" s="183"/>
      <c r="H40" s="231"/>
      <c r="I40" s="231"/>
      <c r="J40" s="231"/>
      <c r="K40" s="231"/>
      <c r="L40" s="231"/>
      <c r="M40" s="239"/>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1"/>
    </row>
    <row r="41" spans="1:48" ht="15" customHeight="1">
      <c r="A41" s="180" t="s">
        <v>273</v>
      </c>
      <c r="B41" s="181"/>
      <c r="C41" s="181"/>
      <c r="D41" s="181"/>
      <c r="E41" s="182"/>
      <c r="F41" s="182"/>
      <c r="G41" s="183"/>
      <c r="H41" s="231"/>
      <c r="I41" s="231"/>
      <c r="J41" s="231"/>
      <c r="K41" s="231"/>
      <c r="L41" s="231"/>
      <c r="M41" s="239"/>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1"/>
    </row>
    <row r="42" spans="1:48" ht="15" customHeight="1">
      <c r="A42" s="180" t="s">
        <v>274</v>
      </c>
      <c r="B42" s="181"/>
      <c r="C42" s="181"/>
      <c r="D42" s="181"/>
      <c r="E42" s="182"/>
      <c r="F42" s="182"/>
      <c r="G42" s="183"/>
      <c r="H42" s="231"/>
      <c r="I42" s="231"/>
      <c r="J42" s="231"/>
      <c r="K42" s="231"/>
      <c r="L42" s="231"/>
      <c r="M42" s="239"/>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1"/>
      <c r="AV42" s="3"/>
    </row>
    <row r="43" spans="1:48" ht="15" customHeight="1">
      <c r="A43" s="180" t="s">
        <v>275</v>
      </c>
      <c r="B43" s="181"/>
      <c r="C43" s="181"/>
      <c r="D43" s="181"/>
      <c r="E43" s="182"/>
      <c r="F43" s="182"/>
      <c r="G43" s="183"/>
      <c r="H43" s="231"/>
      <c r="I43" s="231"/>
      <c r="J43" s="231"/>
      <c r="K43" s="231"/>
      <c r="L43" s="231"/>
      <c r="M43" s="239"/>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1"/>
    </row>
    <row r="44" spans="1:48" ht="15" customHeight="1">
      <c r="A44" s="63" t="s">
        <v>29</v>
      </c>
      <c r="B44" s="64"/>
      <c r="C44" s="64"/>
      <c r="D44" s="64"/>
      <c r="E44" s="64"/>
      <c r="F44" s="64"/>
      <c r="G44" s="65"/>
      <c r="H44" s="226">
        <f>SUM(H39:L43)</f>
        <v>20000</v>
      </c>
      <c r="I44" s="226"/>
      <c r="J44" s="226"/>
      <c r="K44" s="226"/>
      <c r="L44" s="227"/>
      <c r="M44" s="234"/>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6"/>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221</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82"/>
      <c r="AJ59" s="282"/>
      <c r="AK59" s="282"/>
      <c r="AL59" s="282"/>
      <c r="AM59" s="282"/>
    </row>
  </sheetData>
  <sheetProtection formatCells="0" formatColumns="0" formatRows="0" insertColumns="0" insertRows="0" autoFilter="0"/>
  <mergeCells count="8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9:G29"/>
    <mergeCell ref="H29:L29"/>
    <mergeCell ref="A19:AM19"/>
    <mergeCell ref="A11:H11"/>
    <mergeCell ref="I11:AM11"/>
    <mergeCell ref="A13:AM13"/>
    <mergeCell ref="A15:W15"/>
    <mergeCell ref="X15:Z15"/>
    <mergeCell ref="AA15:AM15"/>
    <mergeCell ref="A16:W16"/>
    <mergeCell ref="X16:Z16"/>
    <mergeCell ref="AA16:AM16"/>
    <mergeCell ref="A17:W17"/>
    <mergeCell ref="X17:Z17"/>
    <mergeCell ref="AC26:AC28"/>
    <mergeCell ref="AD26:AH26"/>
    <mergeCell ref="AI26:AM26"/>
    <mergeCell ref="AD27:AF28"/>
    <mergeCell ref="AG27:AH28"/>
    <mergeCell ref="AI27:AK28"/>
    <mergeCell ref="AL27:AM28"/>
    <mergeCell ref="A21:W21"/>
    <mergeCell ref="X21:Z21"/>
    <mergeCell ref="A22:W22"/>
    <mergeCell ref="X22:Z22"/>
    <mergeCell ref="A24:AM24"/>
    <mergeCell ref="M29:AM29"/>
    <mergeCell ref="H31:L31"/>
    <mergeCell ref="M31:AM31"/>
    <mergeCell ref="H32:L32"/>
    <mergeCell ref="M32:AM32"/>
    <mergeCell ref="H30:L30"/>
    <mergeCell ref="M30:AM30"/>
    <mergeCell ref="H33:L33"/>
    <mergeCell ref="M33:AM33"/>
    <mergeCell ref="H39:L39"/>
    <mergeCell ref="M39:AM39"/>
    <mergeCell ref="H34:L34"/>
    <mergeCell ref="M34:AM34"/>
    <mergeCell ref="H35:L35"/>
    <mergeCell ref="M35:AM35"/>
    <mergeCell ref="AI36:AK36"/>
    <mergeCell ref="AL36:AM36"/>
    <mergeCell ref="AI37:AK37"/>
    <mergeCell ref="AL37:AM37"/>
    <mergeCell ref="A38:G38"/>
    <mergeCell ref="H38:L38"/>
    <mergeCell ref="M38:AM38"/>
    <mergeCell ref="H40:L40"/>
    <mergeCell ref="M40:AM40"/>
    <mergeCell ref="H44:L44"/>
    <mergeCell ref="M44:AM44"/>
    <mergeCell ref="AI59:AM59"/>
    <mergeCell ref="H41:L41"/>
    <mergeCell ref="M41:AM41"/>
    <mergeCell ref="H42:L42"/>
    <mergeCell ref="M42:AM42"/>
    <mergeCell ref="H43:L43"/>
    <mergeCell ref="M43:AM43"/>
  </mergeCells>
  <phoneticPr fontId="4"/>
  <dataValidations count="2">
    <dataValidation type="list" allowBlank="1" showInputMessage="1" showErrorMessage="1" sqref="X15:Z17 X21:Z22" xr:uid="{50DFF34C-455A-4697-AACF-81025787CBD0}">
      <formula1>"✔"</formula1>
    </dataValidation>
    <dataValidation imeMode="halfAlpha" allowBlank="1" showInputMessage="1" showErrorMessage="1" sqref="S26:V28 J26:N28 S37:V37 J37:N37" xr:uid="{F139CDDD-7FB3-45A2-9893-964B0F0868B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E21D1AD0-2341-495E-941E-6B424DC45035}">
          <x14:formula1>
            <xm:f>リスト!$B$2:$B$30</xm:f>
          </x14:formula1>
          <xm:sqref>L10</xm:sqref>
        </x14:dataValidation>
        <x14:dataValidation type="list" allowBlank="1" xr:uid="{0874E56A-D691-4551-A3F4-9140271AB24A}">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5DE2-DE83-4E81-80FE-898D2636272A}">
  <sheetPr>
    <pageSetUpPr autoPageBreaks="0"/>
  </sheetPr>
  <dimension ref="A1:AV59"/>
  <sheetViews>
    <sheetView showGridLines="0" showZeros="0" zoomScaleNormal="100" zoomScaleSheetLayoutView="100" workbookViewId="0">
      <selection activeCell="D27" sqref="D2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325</v>
      </c>
    </row>
    <row r="2" spans="1:48" ht="7.5" customHeight="1"/>
    <row r="3" spans="1:48">
      <c r="A3" s="254" t="s">
        <v>232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0" t="s">
        <v>32</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2"/>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18" t="s">
        <v>33</v>
      </c>
      <c r="B7" s="219"/>
      <c r="C7" s="219"/>
      <c r="D7" s="219"/>
      <c r="E7" s="219"/>
      <c r="F7" s="219"/>
      <c r="G7" s="220"/>
      <c r="H7" s="276"/>
      <c r="I7" s="277"/>
      <c r="J7" s="277"/>
      <c r="K7" s="277"/>
      <c r="L7" s="277"/>
      <c r="M7" s="277"/>
      <c r="N7" s="278"/>
      <c r="O7" s="218" t="s">
        <v>34</v>
      </c>
      <c r="P7" s="219"/>
      <c r="Q7" s="219"/>
      <c r="R7" s="219"/>
      <c r="S7" s="220"/>
      <c r="T7" s="279" t="s">
        <v>293</v>
      </c>
      <c r="U7" s="280"/>
      <c r="V7" s="280"/>
      <c r="W7" s="280"/>
      <c r="X7" s="280"/>
      <c r="Y7" s="280"/>
      <c r="Z7" s="280"/>
      <c r="AA7" s="280"/>
      <c r="AB7" s="280"/>
      <c r="AC7" s="280"/>
      <c r="AD7" s="280"/>
      <c r="AE7" s="280"/>
      <c r="AF7" s="280"/>
      <c r="AG7" s="280"/>
      <c r="AH7" s="280"/>
      <c r="AI7" s="280"/>
      <c r="AJ7" s="280"/>
      <c r="AK7" s="280"/>
      <c r="AL7" s="280"/>
      <c r="AM7" s="281"/>
    </row>
    <row r="8" spans="1:48">
      <c r="A8" s="257" t="s">
        <v>35</v>
      </c>
      <c r="B8" s="258"/>
      <c r="C8" s="259"/>
      <c r="D8" s="218" t="s">
        <v>36</v>
      </c>
      <c r="E8" s="219"/>
      <c r="F8" s="219"/>
      <c r="G8" s="220"/>
      <c r="H8" s="218" t="s">
        <v>25</v>
      </c>
      <c r="I8" s="219"/>
      <c r="J8" s="219"/>
      <c r="K8" s="219"/>
      <c r="L8" s="219"/>
      <c r="M8" s="219"/>
      <c r="N8" s="219"/>
      <c r="O8" s="219"/>
      <c r="P8" s="219"/>
      <c r="Q8" s="219"/>
      <c r="R8" s="219"/>
      <c r="S8" s="220"/>
      <c r="T8" s="257" t="s">
        <v>37</v>
      </c>
      <c r="U8" s="258"/>
      <c r="V8" s="259"/>
      <c r="W8" s="218" t="s">
        <v>19</v>
      </c>
      <c r="X8" s="219"/>
      <c r="Y8" s="219"/>
      <c r="Z8" s="219"/>
      <c r="AA8" s="219"/>
      <c r="AB8" s="219"/>
      <c r="AC8" s="219"/>
      <c r="AD8" s="219"/>
      <c r="AE8" s="219"/>
      <c r="AF8" s="220"/>
      <c r="AG8" s="264" t="s">
        <v>38</v>
      </c>
      <c r="AH8" s="265"/>
      <c r="AI8" s="265"/>
      <c r="AJ8" s="265"/>
      <c r="AK8" s="265"/>
      <c r="AL8" s="265"/>
      <c r="AM8" s="266"/>
    </row>
    <row r="9" spans="1:48" ht="17.25" customHeight="1">
      <c r="A9" s="260"/>
      <c r="B9" s="225"/>
      <c r="C9" s="208"/>
      <c r="D9" s="261" t="s">
        <v>212</v>
      </c>
      <c r="E9" s="262"/>
      <c r="F9" s="262"/>
      <c r="G9" s="263"/>
      <c r="H9" s="267" t="s">
        <v>279</v>
      </c>
      <c r="I9" s="268"/>
      <c r="J9" s="268"/>
      <c r="K9" s="268"/>
      <c r="L9" s="268"/>
      <c r="M9" s="268"/>
      <c r="N9" s="268"/>
      <c r="O9" s="268"/>
      <c r="P9" s="268"/>
      <c r="Q9" s="268"/>
      <c r="R9" s="268"/>
      <c r="S9" s="269"/>
      <c r="T9" s="260"/>
      <c r="U9" s="225"/>
      <c r="V9" s="208"/>
      <c r="W9" s="270" t="s">
        <v>292</v>
      </c>
      <c r="X9" s="271"/>
      <c r="Y9" s="271"/>
      <c r="Z9" s="271"/>
      <c r="AA9" s="271"/>
      <c r="AB9" s="271"/>
      <c r="AC9" s="271"/>
      <c r="AD9" s="271"/>
      <c r="AE9" s="271"/>
      <c r="AF9" s="272"/>
      <c r="AG9" s="273" t="s">
        <v>281</v>
      </c>
      <c r="AH9" s="274"/>
      <c r="AI9" s="274"/>
      <c r="AJ9" s="274"/>
      <c r="AK9" s="274"/>
      <c r="AL9" s="274"/>
      <c r="AM9" s="275"/>
      <c r="AV9" s="3"/>
    </row>
    <row r="10" spans="1:48" s="3" customFormat="1" ht="20.25" customHeight="1">
      <c r="A10" s="218" t="s">
        <v>40</v>
      </c>
      <c r="B10" s="219"/>
      <c r="C10" s="219"/>
      <c r="D10" s="219"/>
      <c r="E10" s="219"/>
      <c r="F10" s="219"/>
      <c r="G10" s="219"/>
      <c r="H10" s="219"/>
      <c r="I10" s="219"/>
      <c r="J10" s="219"/>
      <c r="K10" s="220"/>
      <c r="L10" s="283" t="s">
        <v>190</v>
      </c>
      <c r="M10" s="284"/>
      <c r="N10" s="284"/>
      <c r="O10" s="284"/>
      <c r="P10" s="284"/>
      <c r="Q10" s="284"/>
      <c r="R10" s="284"/>
      <c r="S10" s="284"/>
      <c r="T10" s="284"/>
      <c r="U10" s="284"/>
      <c r="V10" s="284"/>
      <c r="W10" s="284"/>
      <c r="X10" s="284"/>
      <c r="Y10" s="284"/>
      <c r="Z10" s="284"/>
      <c r="AA10" s="284"/>
      <c r="AB10" s="284"/>
      <c r="AC10" s="284"/>
      <c r="AD10" s="284"/>
      <c r="AE10" s="284"/>
      <c r="AF10" s="285"/>
      <c r="AG10" s="306" t="s">
        <v>41</v>
      </c>
      <c r="AH10" s="265"/>
      <c r="AI10" s="266"/>
      <c r="AJ10" s="280">
        <v>20</v>
      </c>
      <c r="AK10" s="280"/>
      <c r="AL10" s="307" t="s">
        <v>42</v>
      </c>
      <c r="AM10" s="308"/>
      <c r="AP10" s="305"/>
      <c r="AQ10" s="305"/>
      <c r="AR10" s="305"/>
      <c r="AS10" s="305"/>
      <c r="AT10" s="305"/>
      <c r="AU10" s="305"/>
    </row>
    <row r="11" spans="1:48" s="3" customFormat="1" ht="18" hidden="1" customHeight="1">
      <c r="A11" s="289" t="s">
        <v>43</v>
      </c>
      <c r="B11" s="290"/>
      <c r="C11" s="290"/>
      <c r="D11" s="290"/>
      <c r="E11" s="290"/>
      <c r="F11" s="290"/>
      <c r="G11" s="290"/>
      <c r="H11" s="291"/>
      <c r="I11" s="286" t="s">
        <v>192</v>
      </c>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row>
    <row r="12" spans="1:48" s="94"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50" t="s">
        <v>44</v>
      </c>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45" t="s">
        <v>218</v>
      </c>
      <c r="B15" s="246"/>
      <c r="C15" s="246"/>
      <c r="D15" s="246"/>
      <c r="E15" s="246"/>
      <c r="F15" s="246"/>
      <c r="G15" s="246"/>
      <c r="H15" s="246"/>
      <c r="I15" s="246"/>
      <c r="J15" s="246"/>
      <c r="K15" s="246"/>
      <c r="L15" s="246"/>
      <c r="M15" s="246"/>
      <c r="N15" s="246"/>
      <c r="O15" s="246"/>
      <c r="P15" s="246"/>
      <c r="Q15" s="246"/>
      <c r="R15" s="246"/>
      <c r="S15" s="246"/>
      <c r="T15" s="246"/>
      <c r="U15" s="246"/>
      <c r="V15" s="246"/>
      <c r="W15" s="313"/>
      <c r="X15" s="247" t="s">
        <v>45</v>
      </c>
      <c r="Y15" s="248"/>
      <c r="Z15" s="249"/>
      <c r="AA15" s="292" t="s">
        <v>196</v>
      </c>
      <c r="AB15" s="293"/>
      <c r="AC15" s="293"/>
      <c r="AD15" s="293"/>
      <c r="AE15" s="293"/>
      <c r="AF15" s="293"/>
      <c r="AG15" s="293"/>
      <c r="AH15" s="293"/>
      <c r="AI15" s="293"/>
      <c r="AJ15" s="293"/>
      <c r="AK15" s="293"/>
      <c r="AL15" s="293"/>
      <c r="AM15" s="293"/>
    </row>
    <row r="16" spans="1:48" s="3" customFormat="1" ht="18" hidden="1" customHeight="1">
      <c r="A16" s="245" t="s">
        <v>219</v>
      </c>
      <c r="B16" s="246"/>
      <c r="C16" s="246"/>
      <c r="D16" s="246"/>
      <c r="E16" s="246"/>
      <c r="F16" s="246"/>
      <c r="G16" s="246"/>
      <c r="H16" s="246"/>
      <c r="I16" s="246"/>
      <c r="J16" s="246"/>
      <c r="K16" s="246"/>
      <c r="L16" s="246"/>
      <c r="M16" s="246"/>
      <c r="N16" s="246"/>
      <c r="O16" s="246"/>
      <c r="P16" s="246"/>
      <c r="Q16" s="246"/>
      <c r="R16" s="246"/>
      <c r="S16" s="246"/>
      <c r="T16" s="246"/>
      <c r="U16" s="246"/>
      <c r="V16" s="246"/>
      <c r="W16" s="313"/>
      <c r="X16" s="247" t="s">
        <v>45</v>
      </c>
      <c r="Y16" s="248"/>
      <c r="Z16" s="249"/>
      <c r="AA16" s="292" t="s">
        <v>195</v>
      </c>
      <c r="AB16" s="293"/>
      <c r="AC16" s="293"/>
      <c r="AD16" s="293"/>
      <c r="AE16" s="293"/>
      <c r="AF16" s="293"/>
      <c r="AG16" s="293"/>
      <c r="AH16" s="293"/>
      <c r="AI16" s="293"/>
      <c r="AJ16" s="293"/>
      <c r="AK16" s="293"/>
      <c r="AL16" s="293"/>
      <c r="AM16" s="293"/>
    </row>
    <row r="17" spans="1:48" s="3" customFormat="1" ht="18" hidden="1" customHeight="1">
      <c r="A17" s="242" t="s">
        <v>236</v>
      </c>
      <c r="B17" s="243"/>
      <c r="C17" s="243"/>
      <c r="D17" s="243"/>
      <c r="E17" s="243"/>
      <c r="F17" s="243"/>
      <c r="G17" s="243"/>
      <c r="H17" s="243"/>
      <c r="I17" s="243"/>
      <c r="J17" s="243"/>
      <c r="K17" s="243"/>
      <c r="L17" s="243"/>
      <c r="M17" s="243"/>
      <c r="N17" s="243"/>
      <c r="O17" s="243"/>
      <c r="P17" s="243"/>
      <c r="Q17" s="243"/>
      <c r="R17" s="243"/>
      <c r="S17" s="243"/>
      <c r="T17" s="243"/>
      <c r="U17" s="243"/>
      <c r="V17" s="243"/>
      <c r="W17" s="244"/>
      <c r="X17" s="247" t="s">
        <v>45</v>
      </c>
      <c r="Y17" s="248"/>
      <c r="Z17" s="249"/>
      <c r="AA17" s="120"/>
      <c r="AB17" s="175"/>
      <c r="AC17" s="175"/>
      <c r="AD17" s="175"/>
      <c r="AE17" s="175"/>
      <c r="AF17" s="175"/>
      <c r="AG17" s="175"/>
      <c r="AH17" s="175"/>
      <c r="AI17" s="175"/>
      <c r="AJ17" s="175"/>
      <c r="AK17" s="175"/>
      <c r="AL17" s="175"/>
      <c r="AM17" s="175"/>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50" t="s">
        <v>220</v>
      </c>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2"/>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45" t="s">
        <v>230</v>
      </c>
      <c r="B21" s="246"/>
      <c r="C21" s="246"/>
      <c r="D21" s="246"/>
      <c r="E21" s="246"/>
      <c r="F21" s="246"/>
      <c r="G21" s="246"/>
      <c r="H21" s="246"/>
      <c r="I21" s="246"/>
      <c r="J21" s="246"/>
      <c r="K21" s="246"/>
      <c r="L21" s="246"/>
      <c r="M21" s="246"/>
      <c r="N21" s="246"/>
      <c r="O21" s="246"/>
      <c r="P21" s="246"/>
      <c r="Q21" s="246"/>
      <c r="R21" s="246"/>
      <c r="S21" s="246"/>
      <c r="T21" s="246"/>
      <c r="U21" s="246"/>
      <c r="V21" s="246"/>
      <c r="W21" s="246"/>
      <c r="X21" s="247" t="s">
        <v>45</v>
      </c>
      <c r="Y21" s="248"/>
      <c r="Z21" s="249"/>
      <c r="AA21" s="122"/>
      <c r="AB21" s="122"/>
      <c r="AC21" s="122"/>
      <c r="AD21" s="122"/>
      <c r="AE21" s="122"/>
      <c r="AF21" s="122"/>
      <c r="AG21" s="122"/>
      <c r="AH21" s="123"/>
      <c r="AI21" s="123"/>
      <c r="AJ21" s="123"/>
      <c r="AK21" s="123"/>
      <c r="AL21" s="123"/>
      <c r="AM21" s="123"/>
    </row>
    <row r="22" spans="1:48" s="3" customFormat="1" ht="18" customHeight="1">
      <c r="A22" s="245" t="s">
        <v>222</v>
      </c>
      <c r="B22" s="246"/>
      <c r="C22" s="246"/>
      <c r="D22" s="246"/>
      <c r="E22" s="246"/>
      <c r="F22" s="246"/>
      <c r="G22" s="246"/>
      <c r="H22" s="246"/>
      <c r="I22" s="246"/>
      <c r="J22" s="246"/>
      <c r="K22" s="246"/>
      <c r="L22" s="246"/>
      <c r="M22" s="246"/>
      <c r="N22" s="246"/>
      <c r="O22" s="246"/>
      <c r="P22" s="246"/>
      <c r="Q22" s="246"/>
      <c r="R22" s="246"/>
      <c r="S22" s="246"/>
      <c r="T22" s="246"/>
      <c r="U22" s="246"/>
      <c r="V22" s="246"/>
      <c r="W22" s="246"/>
      <c r="X22" s="247" t="s">
        <v>45</v>
      </c>
      <c r="Y22" s="248"/>
      <c r="Z22" s="249"/>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50" t="s">
        <v>46</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2"/>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24" customHeight="1">
      <c r="A26" s="109"/>
      <c r="B26" s="94"/>
      <c r="C26" s="93"/>
      <c r="D26" s="94"/>
      <c r="E26" s="110"/>
      <c r="F26" s="94"/>
      <c r="G26" s="94"/>
      <c r="H26" s="94"/>
      <c r="I26" s="94"/>
      <c r="J26" s="111"/>
      <c r="K26" s="111"/>
      <c r="L26" s="111"/>
      <c r="M26" s="111"/>
      <c r="N26" s="111"/>
      <c r="O26" s="112"/>
      <c r="P26" s="93"/>
      <c r="Q26" s="95"/>
      <c r="R26" s="95"/>
      <c r="S26" s="111"/>
      <c r="T26" s="107"/>
      <c r="U26" s="111"/>
      <c r="V26" s="111"/>
      <c r="W26" s="93"/>
      <c r="AC26" s="309"/>
      <c r="AD26" s="253" t="s">
        <v>322</v>
      </c>
      <c r="AE26" s="221"/>
      <c r="AF26" s="221"/>
      <c r="AG26" s="221"/>
      <c r="AH26" s="221"/>
      <c r="AI26" s="302" t="s">
        <v>323</v>
      </c>
      <c r="AJ26" s="303"/>
      <c r="AK26" s="303"/>
      <c r="AL26" s="303"/>
      <c r="AM26" s="304"/>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309"/>
      <c r="AD27" s="310">
        <f>IFERROR(VLOOKUP(L10,リスト!B2:D23,2,FALSE),IFERROR(VLOOKUP(L10,リスト!B24:D30,2,FALSE)*AJ10,""))</f>
        <v>120</v>
      </c>
      <c r="AE27" s="311"/>
      <c r="AF27" s="311"/>
      <c r="AG27" s="312" t="s">
        <v>12</v>
      </c>
      <c r="AH27" s="312"/>
      <c r="AI27" s="298">
        <f>MIN(AD27,ROUNDDOWN((H35+H44)/1000,0))</f>
        <v>120</v>
      </c>
      <c r="AJ27" s="299"/>
      <c r="AK27" s="299"/>
      <c r="AL27" s="294" t="s">
        <v>12</v>
      </c>
      <c r="AM27" s="295"/>
    </row>
    <row r="28" spans="1:48" ht="13.5" thickBot="1">
      <c r="A28" s="93" t="s">
        <v>193</v>
      </c>
      <c r="B28" s="94"/>
      <c r="C28" s="93"/>
      <c r="D28" s="94"/>
      <c r="E28" s="110"/>
      <c r="F28" s="94"/>
      <c r="G28" s="94"/>
      <c r="H28" s="94"/>
      <c r="I28" s="94"/>
      <c r="J28" s="111"/>
      <c r="K28" s="111"/>
      <c r="L28" s="111"/>
      <c r="M28" s="111"/>
      <c r="N28" s="111"/>
      <c r="O28" s="112"/>
      <c r="P28" s="93"/>
      <c r="Q28" s="95"/>
      <c r="R28" s="95"/>
      <c r="S28" s="111"/>
      <c r="T28" s="107"/>
      <c r="U28" s="111"/>
      <c r="V28" s="111"/>
      <c r="W28" s="113"/>
      <c r="AC28" s="309"/>
      <c r="AD28" s="310"/>
      <c r="AE28" s="311"/>
      <c r="AF28" s="311"/>
      <c r="AG28" s="312"/>
      <c r="AH28" s="312"/>
      <c r="AI28" s="300"/>
      <c r="AJ28" s="301"/>
      <c r="AK28" s="301"/>
      <c r="AL28" s="296"/>
      <c r="AM28" s="297"/>
    </row>
    <row r="29" spans="1:48" ht="24" customHeight="1">
      <c r="A29" s="218" t="s">
        <v>234</v>
      </c>
      <c r="B29" s="219"/>
      <c r="C29" s="219"/>
      <c r="D29" s="219"/>
      <c r="E29" s="219"/>
      <c r="F29" s="219"/>
      <c r="G29" s="220"/>
      <c r="H29" s="221" t="s">
        <v>324</v>
      </c>
      <c r="I29" s="219"/>
      <c r="J29" s="219"/>
      <c r="K29" s="219"/>
      <c r="L29" s="219"/>
      <c r="M29" s="218" t="s">
        <v>47</v>
      </c>
      <c r="N29" s="219"/>
      <c r="O29" s="219"/>
      <c r="P29" s="219"/>
      <c r="Q29" s="219"/>
      <c r="R29" s="219"/>
      <c r="S29" s="219"/>
      <c r="T29" s="219"/>
      <c r="U29" s="219"/>
      <c r="V29" s="219"/>
      <c r="W29" s="219"/>
      <c r="X29" s="219"/>
      <c r="Y29" s="219"/>
      <c r="Z29" s="219"/>
      <c r="AA29" s="219"/>
      <c r="AB29" s="219"/>
      <c r="AC29" s="219"/>
      <c r="AD29" s="219"/>
      <c r="AE29" s="219"/>
      <c r="AF29" s="219"/>
      <c r="AG29" s="219"/>
      <c r="AH29" s="219"/>
      <c r="AI29" s="225"/>
      <c r="AJ29" s="225"/>
      <c r="AK29" s="225"/>
      <c r="AL29" s="225"/>
      <c r="AM29" s="208"/>
    </row>
    <row r="30" spans="1:48" ht="15" customHeight="1">
      <c r="A30" s="176" t="s">
        <v>271</v>
      </c>
      <c r="B30" s="177"/>
      <c r="C30" s="177"/>
      <c r="D30" s="177"/>
      <c r="E30" s="178"/>
      <c r="F30" s="178"/>
      <c r="G30" s="179"/>
      <c r="H30" s="233">
        <v>100000</v>
      </c>
      <c r="I30" s="233"/>
      <c r="J30" s="233"/>
      <c r="K30" s="233"/>
      <c r="L30" s="233"/>
      <c r="M30" s="222" t="s">
        <v>307</v>
      </c>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4"/>
    </row>
    <row r="31" spans="1:48" ht="15" customHeight="1">
      <c r="A31" s="180" t="s">
        <v>272</v>
      </c>
      <c r="B31" s="181"/>
      <c r="C31" s="181"/>
      <c r="D31" s="181"/>
      <c r="E31" s="182"/>
      <c r="F31" s="182"/>
      <c r="G31" s="183"/>
      <c r="H31" s="231"/>
      <c r="I31" s="231"/>
      <c r="J31" s="231"/>
      <c r="K31" s="231"/>
      <c r="L31" s="231"/>
      <c r="M31" s="239"/>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1"/>
    </row>
    <row r="32" spans="1:48" ht="15" customHeight="1">
      <c r="A32" s="180" t="s">
        <v>273</v>
      </c>
      <c r="B32" s="181"/>
      <c r="C32" s="181"/>
      <c r="D32" s="181"/>
      <c r="E32" s="182"/>
      <c r="F32" s="182"/>
      <c r="G32" s="183"/>
      <c r="H32" s="231"/>
      <c r="I32" s="231"/>
      <c r="J32" s="231"/>
      <c r="K32" s="231"/>
      <c r="L32" s="231"/>
      <c r="M32" s="239"/>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1"/>
    </row>
    <row r="33" spans="1:48" ht="15" customHeight="1">
      <c r="A33" s="180" t="s">
        <v>274</v>
      </c>
      <c r="B33" s="181"/>
      <c r="C33" s="181"/>
      <c r="D33" s="181"/>
      <c r="E33" s="182"/>
      <c r="F33" s="182"/>
      <c r="G33" s="183"/>
      <c r="H33" s="231"/>
      <c r="I33" s="231"/>
      <c r="J33" s="231"/>
      <c r="K33" s="231"/>
      <c r="L33" s="231"/>
      <c r="M33" s="239"/>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1"/>
      <c r="AV33" s="3"/>
    </row>
    <row r="34" spans="1:48" ht="15" customHeight="1">
      <c r="A34" s="180" t="s">
        <v>275</v>
      </c>
      <c r="B34" s="181"/>
      <c r="C34" s="181"/>
      <c r="D34" s="181"/>
      <c r="E34" s="182"/>
      <c r="F34" s="182"/>
      <c r="G34" s="183"/>
      <c r="H34" s="231"/>
      <c r="I34" s="231"/>
      <c r="J34" s="231"/>
      <c r="K34" s="231"/>
      <c r="L34" s="231"/>
      <c r="M34" s="239"/>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row>
    <row r="35" spans="1:48" ht="15" customHeight="1">
      <c r="A35" s="63" t="s">
        <v>29</v>
      </c>
      <c r="B35" s="64"/>
      <c r="C35" s="64"/>
      <c r="D35" s="64"/>
      <c r="E35" s="64"/>
      <c r="F35" s="64"/>
      <c r="G35" s="65"/>
      <c r="H35" s="226">
        <f>SUM(H30:L34)</f>
        <v>100000</v>
      </c>
      <c r="I35" s="226"/>
      <c r="J35" s="226"/>
      <c r="K35" s="226"/>
      <c r="L35" s="227"/>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174"/>
      <c r="AI36" s="237"/>
      <c r="AJ36" s="237"/>
      <c r="AK36" s="237"/>
      <c r="AL36" s="238"/>
      <c r="AM36" s="238"/>
    </row>
    <row r="37" spans="1:48" s="95" customFormat="1">
      <c r="A37" s="93" t="s">
        <v>194</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174"/>
      <c r="AI37" s="237"/>
      <c r="AJ37" s="237"/>
      <c r="AK37" s="237"/>
      <c r="AL37" s="238"/>
      <c r="AM37" s="238"/>
    </row>
    <row r="38" spans="1:48" ht="24" customHeight="1">
      <c r="A38" s="218" t="s">
        <v>234</v>
      </c>
      <c r="B38" s="219"/>
      <c r="C38" s="219"/>
      <c r="D38" s="219"/>
      <c r="E38" s="219"/>
      <c r="F38" s="219"/>
      <c r="G38" s="220"/>
      <c r="H38" s="221" t="s">
        <v>324</v>
      </c>
      <c r="I38" s="219"/>
      <c r="J38" s="219"/>
      <c r="K38" s="219"/>
      <c r="L38" s="219"/>
      <c r="M38" s="218" t="s">
        <v>47</v>
      </c>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20"/>
    </row>
    <row r="39" spans="1:48" ht="15" customHeight="1">
      <c r="A39" s="176" t="s">
        <v>271</v>
      </c>
      <c r="B39" s="177"/>
      <c r="C39" s="177"/>
      <c r="D39" s="177"/>
      <c r="E39" s="178"/>
      <c r="F39" s="178"/>
      <c r="G39" s="179"/>
      <c r="H39" s="233">
        <v>20000</v>
      </c>
      <c r="I39" s="233"/>
      <c r="J39" s="233"/>
      <c r="K39" s="233"/>
      <c r="L39" s="233"/>
      <c r="M39" s="239" t="s">
        <v>309</v>
      </c>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customHeight="1">
      <c r="A40" s="180" t="s">
        <v>272</v>
      </c>
      <c r="B40" s="181"/>
      <c r="C40" s="181"/>
      <c r="D40" s="181"/>
      <c r="E40" s="182"/>
      <c r="F40" s="182"/>
      <c r="G40" s="183"/>
      <c r="H40" s="231"/>
      <c r="I40" s="231"/>
      <c r="J40" s="231"/>
      <c r="K40" s="231"/>
      <c r="L40" s="231"/>
      <c r="M40" s="239"/>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1"/>
    </row>
    <row r="41" spans="1:48" ht="15" customHeight="1">
      <c r="A41" s="180" t="s">
        <v>273</v>
      </c>
      <c r="B41" s="181"/>
      <c r="C41" s="181"/>
      <c r="D41" s="181"/>
      <c r="E41" s="182"/>
      <c r="F41" s="182"/>
      <c r="G41" s="183"/>
      <c r="H41" s="231"/>
      <c r="I41" s="231"/>
      <c r="J41" s="231"/>
      <c r="K41" s="231"/>
      <c r="L41" s="231"/>
      <c r="M41" s="239"/>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1"/>
    </row>
    <row r="42" spans="1:48" ht="15" customHeight="1">
      <c r="A42" s="180" t="s">
        <v>274</v>
      </c>
      <c r="B42" s="181"/>
      <c r="C42" s="181"/>
      <c r="D42" s="181"/>
      <c r="E42" s="182"/>
      <c r="F42" s="182"/>
      <c r="G42" s="183"/>
      <c r="H42" s="231"/>
      <c r="I42" s="231"/>
      <c r="J42" s="231"/>
      <c r="K42" s="231"/>
      <c r="L42" s="231"/>
      <c r="M42" s="239"/>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1"/>
      <c r="AV42" s="3"/>
    </row>
    <row r="43" spans="1:48" ht="15" customHeight="1">
      <c r="A43" s="180" t="s">
        <v>275</v>
      </c>
      <c r="B43" s="181"/>
      <c r="C43" s="181"/>
      <c r="D43" s="181"/>
      <c r="E43" s="182"/>
      <c r="F43" s="182"/>
      <c r="G43" s="183"/>
      <c r="H43" s="231"/>
      <c r="I43" s="231"/>
      <c r="J43" s="231"/>
      <c r="K43" s="231"/>
      <c r="L43" s="231"/>
      <c r="M43" s="239"/>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1"/>
    </row>
    <row r="44" spans="1:48" ht="15" customHeight="1">
      <c r="A44" s="63" t="s">
        <v>29</v>
      </c>
      <c r="B44" s="64"/>
      <c r="C44" s="64"/>
      <c r="D44" s="64"/>
      <c r="E44" s="64"/>
      <c r="F44" s="64"/>
      <c r="G44" s="65"/>
      <c r="H44" s="226">
        <f>SUM(H39:L43)</f>
        <v>20000</v>
      </c>
      <c r="I44" s="226"/>
      <c r="J44" s="226"/>
      <c r="K44" s="226"/>
      <c r="L44" s="227"/>
      <c r="M44" s="234"/>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6"/>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221</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82"/>
      <c r="AJ59" s="282"/>
      <c r="AK59" s="282"/>
      <c r="AL59" s="282"/>
      <c r="AM59" s="282"/>
    </row>
  </sheetData>
  <sheetProtection formatCells="0" formatColumns="0" formatRows="0" insertColumns="0" insertRows="0" autoFilter="0"/>
  <mergeCells count="8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9:G29"/>
    <mergeCell ref="H29:L29"/>
    <mergeCell ref="A19:AM19"/>
    <mergeCell ref="A11:H11"/>
    <mergeCell ref="I11:AM11"/>
    <mergeCell ref="A13:AM13"/>
    <mergeCell ref="A15:W15"/>
    <mergeCell ref="X15:Z15"/>
    <mergeCell ref="AA15:AM15"/>
    <mergeCell ref="A16:W16"/>
    <mergeCell ref="X16:Z16"/>
    <mergeCell ref="AA16:AM16"/>
    <mergeCell ref="A17:W17"/>
    <mergeCell ref="X17:Z17"/>
    <mergeCell ref="AC26:AC28"/>
    <mergeCell ref="AD26:AH26"/>
    <mergeCell ref="AI26:AM26"/>
    <mergeCell ref="AD27:AF28"/>
    <mergeCell ref="AG27:AH28"/>
    <mergeCell ref="AI27:AK28"/>
    <mergeCell ref="AL27:AM28"/>
    <mergeCell ref="A21:W21"/>
    <mergeCell ref="X21:Z21"/>
    <mergeCell ref="A22:W22"/>
    <mergeCell ref="X22:Z22"/>
    <mergeCell ref="A24:AM24"/>
    <mergeCell ref="M29:AM29"/>
    <mergeCell ref="H31:L31"/>
    <mergeCell ref="M31:AM31"/>
    <mergeCell ref="H32:L32"/>
    <mergeCell ref="M32:AM32"/>
    <mergeCell ref="H30:L30"/>
    <mergeCell ref="M30:AM30"/>
    <mergeCell ref="H33:L33"/>
    <mergeCell ref="M33:AM33"/>
    <mergeCell ref="H39:L39"/>
    <mergeCell ref="M39:AM39"/>
    <mergeCell ref="H34:L34"/>
    <mergeCell ref="M34:AM34"/>
    <mergeCell ref="H35:L35"/>
    <mergeCell ref="M35:AM35"/>
    <mergeCell ref="AI36:AK36"/>
    <mergeCell ref="AL36:AM36"/>
    <mergeCell ref="AI37:AK37"/>
    <mergeCell ref="AL37:AM37"/>
    <mergeCell ref="A38:G38"/>
    <mergeCell ref="H38:L38"/>
    <mergeCell ref="M38:AM38"/>
    <mergeCell ref="H40:L40"/>
    <mergeCell ref="M40:AM40"/>
    <mergeCell ref="H44:L44"/>
    <mergeCell ref="M44:AM44"/>
    <mergeCell ref="AI59:AM59"/>
    <mergeCell ref="H41:L41"/>
    <mergeCell ref="M41:AM41"/>
    <mergeCell ref="H42:L42"/>
    <mergeCell ref="M42:AM42"/>
    <mergeCell ref="H43:L43"/>
    <mergeCell ref="M43:AM43"/>
  </mergeCells>
  <phoneticPr fontId="4"/>
  <dataValidations count="2">
    <dataValidation imeMode="halfAlpha" allowBlank="1" showInputMessage="1" showErrorMessage="1" sqref="S26:V28 J26:N28 S37:V37 J37:N37" xr:uid="{21321AD1-8D3F-426A-BB63-7DE62462837F}"/>
    <dataValidation type="list" allowBlank="1" showInputMessage="1" showErrorMessage="1" sqref="X15:Z17 X21:Z22" xr:uid="{73A20859-299E-4D36-B204-7AF069E6C35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5BE1E379-BA26-469E-9415-E1F4EEC7D7C6}">
          <x14:formula1>
            <xm:f>リスト!$B$32:$B$78</xm:f>
          </x14:formula1>
          <xm:sqref>D9:G9</xm:sqref>
        </x14:dataValidation>
        <x14:dataValidation type="list" allowBlank="1" xr:uid="{51889F48-E9C9-424B-B829-F10138DFF165}">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1EF0-D8A2-470C-AEDE-7175D857EF35}">
  <sheetPr>
    <pageSetUpPr fitToPage="1"/>
  </sheetPr>
  <dimension ref="A1:AG44"/>
  <sheetViews>
    <sheetView showGridLines="0" topLeftCell="A2" zoomScale="50" zoomScaleNormal="50" zoomScaleSheetLayoutView="55" workbookViewId="0">
      <selection activeCell="D27" sqref="D27"/>
    </sheetView>
  </sheetViews>
  <sheetFormatPr defaultColWidth="9" defaultRowHeight="13"/>
  <cols>
    <col min="1" max="1" width="6" style="140" customWidth="1"/>
    <col min="2" max="2" width="6.08984375" style="140" customWidth="1"/>
    <col min="3" max="3" width="6.7265625" style="140" customWidth="1"/>
    <col min="4" max="4" width="5.6328125" style="140" customWidth="1"/>
    <col min="5" max="5" width="13.6328125" style="140" customWidth="1"/>
    <col min="6" max="7" width="9.36328125" style="140" customWidth="1"/>
    <col min="8" max="15" width="8.7265625" style="140" customWidth="1"/>
    <col min="16" max="22" width="8" style="140" customWidth="1"/>
    <col min="23" max="23" width="5.6328125" style="140" customWidth="1"/>
    <col min="24" max="24" width="6" style="140" customWidth="1"/>
    <col min="25" max="25" width="9.90625" style="140" customWidth="1"/>
    <col min="26" max="16384" width="9" style="140"/>
  </cols>
  <sheetData>
    <row r="1" spans="1:25" ht="37.5" customHeight="1">
      <c r="A1" s="387" t="s">
        <v>243</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s="141" customFormat="1" ht="77.25" customHeight="1"/>
    <row r="3" spans="1:25" s="141" customFormat="1" ht="39" customHeight="1">
      <c r="K3" s="141" t="s">
        <v>25</v>
      </c>
    </row>
    <row r="4" spans="1:25" s="141" customFormat="1" ht="50.25" customHeight="1">
      <c r="K4" s="142" t="s">
        <v>244</v>
      </c>
      <c r="L4" s="386">
        <v>999</v>
      </c>
      <c r="M4" s="386"/>
      <c r="N4" s="386"/>
      <c r="O4" s="143" t="s">
        <v>245</v>
      </c>
      <c r="P4" s="386">
        <v>9999</v>
      </c>
      <c r="Q4" s="386"/>
      <c r="R4" s="386"/>
      <c r="S4" s="388"/>
    </row>
    <row r="5" spans="1:25" s="141" customFormat="1" ht="51.75" customHeight="1">
      <c r="K5" s="389" t="s">
        <v>311</v>
      </c>
      <c r="L5" s="390"/>
      <c r="M5" s="390"/>
      <c r="N5" s="390"/>
      <c r="O5" s="390"/>
      <c r="P5" s="390"/>
      <c r="Q5" s="390"/>
      <c r="R5" s="390"/>
      <c r="S5" s="390"/>
      <c r="T5" s="390"/>
      <c r="U5" s="390"/>
      <c r="V5" s="390"/>
      <c r="W5" s="390"/>
      <c r="X5" s="390"/>
      <c r="Y5"/>
    </row>
    <row r="6" spans="1:25" s="141" customFormat="1" ht="69" customHeight="1">
      <c r="K6" s="144" t="s">
        <v>246</v>
      </c>
      <c r="L6" s="144"/>
      <c r="M6" s="386" t="s">
        <v>294</v>
      </c>
      <c r="N6" s="386"/>
      <c r="O6" s="386"/>
      <c r="P6" s="386"/>
      <c r="Q6" s="386"/>
      <c r="R6" s="386"/>
      <c r="S6" s="386"/>
      <c r="T6" s="386"/>
      <c r="U6" s="386"/>
      <c r="V6" s="386"/>
      <c r="W6" s="386"/>
      <c r="X6" s="386"/>
      <c r="Y6"/>
    </row>
    <row r="7" spans="1:25" s="141" customFormat="1" ht="69" customHeight="1">
      <c r="K7" s="385" t="s">
        <v>247</v>
      </c>
      <c r="L7" s="385"/>
      <c r="M7" s="386" t="s">
        <v>296</v>
      </c>
      <c r="N7" s="386"/>
      <c r="O7" s="386"/>
      <c r="P7" s="386"/>
      <c r="Q7" s="386" t="s">
        <v>248</v>
      </c>
      <c r="R7" s="386"/>
      <c r="S7" s="386" t="s">
        <v>297</v>
      </c>
      <c r="T7" s="386"/>
      <c r="U7" s="386"/>
      <c r="V7" s="386"/>
      <c r="W7" s="386"/>
      <c r="X7" s="386"/>
      <c r="Y7" s="145"/>
    </row>
    <row r="8" spans="1:25" s="141" customFormat="1" ht="15" customHeight="1"/>
    <row r="9" spans="1:25" s="146" customFormat="1" ht="61.5" customHeight="1">
      <c r="J9" s="320"/>
      <c r="K9" s="320"/>
      <c r="L9" s="320"/>
      <c r="M9" s="320"/>
      <c r="N9" s="320"/>
      <c r="O9" s="320"/>
      <c r="P9" s="320"/>
      <c r="Q9" s="320"/>
      <c r="R9" s="320"/>
      <c r="S9" s="320"/>
      <c r="T9" s="320"/>
      <c r="U9" s="320"/>
      <c r="V9" s="320"/>
      <c r="W9" s="320"/>
      <c r="X9" s="320"/>
      <c r="Y9" s="320"/>
    </row>
    <row r="10" spans="1:25" s="141" customFormat="1" ht="12" customHeight="1">
      <c r="A10" s="145"/>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row>
    <row r="11" spans="1:25" s="141" customFormat="1" ht="15.75" customHeight="1" thickBot="1">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row>
    <row r="12" spans="1:25" s="141" customFormat="1" ht="52.5" customHeight="1" thickBot="1">
      <c r="A12" s="375" t="s">
        <v>326</v>
      </c>
      <c r="B12" s="376"/>
      <c r="C12" s="376"/>
      <c r="D12" s="376"/>
      <c r="E12" s="376"/>
      <c r="F12" s="376"/>
      <c r="G12" s="376"/>
      <c r="H12" s="376"/>
      <c r="I12" s="376"/>
      <c r="J12" s="376"/>
      <c r="K12" s="376"/>
      <c r="L12" s="376"/>
      <c r="M12" s="376"/>
      <c r="N12" s="376"/>
      <c r="O12" s="376"/>
      <c r="P12" s="376"/>
      <c r="Q12" s="376"/>
      <c r="R12" s="376"/>
      <c r="S12" s="376"/>
      <c r="T12" s="376"/>
      <c r="U12" s="376"/>
      <c r="V12" s="376"/>
      <c r="W12" s="376"/>
      <c r="X12" s="377"/>
      <c r="Y12" s="145"/>
    </row>
    <row r="13" spans="1:25" s="146" customFormat="1" ht="30.75" customHeight="1" thickBot="1">
      <c r="A13" s="148"/>
      <c r="X13" s="149"/>
      <c r="Y13" s="145"/>
    </row>
    <row r="14" spans="1:25" s="146" customFormat="1" ht="90.75" customHeight="1" thickBot="1">
      <c r="A14" s="148"/>
      <c r="B14" s="378" t="s">
        <v>249</v>
      </c>
      <c r="C14" s="379"/>
      <c r="D14" s="379"/>
      <c r="E14" s="379"/>
      <c r="F14" s="379"/>
      <c r="G14" s="379"/>
      <c r="H14" s="379"/>
      <c r="I14" s="379"/>
      <c r="J14" s="380" t="s">
        <v>294</v>
      </c>
      <c r="K14" s="381"/>
      <c r="L14" s="381"/>
      <c r="M14" s="381"/>
      <c r="N14" s="381"/>
      <c r="O14" s="381"/>
      <c r="P14" s="381"/>
      <c r="Q14" s="381"/>
      <c r="R14" s="381"/>
      <c r="S14" s="381"/>
      <c r="T14" s="381"/>
      <c r="U14" s="381"/>
      <c r="V14" s="381"/>
      <c r="W14" s="382"/>
      <c r="X14" s="149"/>
      <c r="Y14" s="148"/>
    </row>
    <row r="15" spans="1:25" s="146" customFormat="1" ht="26.25" customHeight="1">
      <c r="A15" s="148"/>
      <c r="P15" s="383"/>
      <c r="Q15" s="383"/>
      <c r="R15" s="383"/>
      <c r="S15" s="383"/>
      <c r="T15" s="383"/>
      <c r="X15" s="149"/>
      <c r="Y15" s="148"/>
    </row>
    <row r="16" spans="1:25" s="146" customFormat="1" ht="67.5" customHeight="1" thickBot="1">
      <c r="A16" s="148"/>
      <c r="B16" s="141" t="s">
        <v>250</v>
      </c>
      <c r="P16" s="384"/>
      <c r="Q16" s="384"/>
      <c r="R16" s="384"/>
      <c r="S16" s="384"/>
      <c r="T16" s="384"/>
      <c r="U16" s="150"/>
      <c r="V16" s="150"/>
      <c r="W16" s="150"/>
      <c r="X16" s="149"/>
      <c r="Y16" s="148"/>
    </row>
    <row r="17" spans="1:33" s="146" customFormat="1" ht="96" customHeight="1" thickBot="1">
      <c r="A17" s="148"/>
      <c r="B17" s="363" t="s">
        <v>251</v>
      </c>
      <c r="C17" s="368"/>
      <c r="D17" s="368"/>
      <c r="E17" s="369"/>
      <c r="F17" s="370" t="s">
        <v>281</v>
      </c>
      <c r="G17" s="371"/>
      <c r="H17" s="371"/>
      <c r="I17" s="371"/>
      <c r="J17" s="359" t="s">
        <v>298</v>
      </c>
      <c r="K17" s="372"/>
      <c r="L17" s="326" t="s">
        <v>241</v>
      </c>
      <c r="M17" s="367"/>
      <c r="N17" s="367"/>
      <c r="O17" s="373"/>
      <c r="P17" s="374" t="s">
        <v>300</v>
      </c>
      <c r="Q17" s="371"/>
      <c r="R17" s="371"/>
      <c r="S17" s="371"/>
      <c r="T17" s="371"/>
      <c r="U17" s="359" t="s">
        <v>299</v>
      </c>
      <c r="V17" s="360"/>
      <c r="W17" s="361"/>
      <c r="X17" s="149"/>
      <c r="Y17" s="148"/>
      <c r="AB17" s="362" t="s">
        <v>252</v>
      </c>
      <c r="AC17" s="362"/>
      <c r="AD17" s="362"/>
      <c r="AE17" s="362"/>
      <c r="AF17" s="362"/>
      <c r="AG17" s="362"/>
    </row>
    <row r="18" spans="1:33" s="146" customFormat="1" ht="96" customHeight="1" thickBot="1">
      <c r="A18" s="148"/>
      <c r="B18" s="363" t="s">
        <v>253</v>
      </c>
      <c r="C18" s="336"/>
      <c r="D18" s="336"/>
      <c r="E18" s="364"/>
      <c r="F18" s="365" t="s">
        <v>301</v>
      </c>
      <c r="G18" s="334"/>
      <c r="H18" s="334"/>
      <c r="I18" s="334"/>
      <c r="J18" s="334"/>
      <c r="K18" s="366"/>
      <c r="L18" s="326" t="s">
        <v>302</v>
      </c>
      <c r="M18" s="367"/>
      <c r="N18" s="367"/>
      <c r="O18" s="367"/>
      <c r="P18" s="333" t="s">
        <v>303</v>
      </c>
      <c r="Q18" s="334"/>
      <c r="R18" s="334"/>
      <c r="S18" s="334"/>
      <c r="T18" s="334"/>
      <c r="U18" s="334"/>
      <c r="V18" s="334"/>
      <c r="W18" s="366"/>
      <c r="X18" s="149"/>
      <c r="Y18" s="148"/>
    </row>
    <row r="19" spans="1:33" s="146" customFormat="1" ht="111" customHeight="1" thickBot="1">
      <c r="A19" s="148"/>
      <c r="B19" s="326" t="s">
        <v>254</v>
      </c>
      <c r="C19" s="327"/>
      <c r="D19" s="327"/>
      <c r="E19" s="327"/>
      <c r="F19" s="328" t="s">
        <v>304</v>
      </c>
      <c r="G19" s="329"/>
      <c r="H19" s="329"/>
      <c r="I19" s="329"/>
      <c r="J19" s="329"/>
      <c r="K19" s="330"/>
      <c r="L19" s="331" t="s">
        <v>255</v>
      </c>
      <c r="M19" s="332"/>
      <c r="N19" s="332"/>
      <c r="O19" s="332"/>
      <c r="P19" s="333" t="s">
        <v>305</v>
      </c>
      <c r="Q19" s="334"/>
      <c r="R19" s="334"/>
      <c r="S19" s="334"/>
      <c r="T19" s="334"/>
      <c r="U19" s="334"/>
      <c r="V19" s="334"/>
      <c r="W19" s="151"/>
      <c r="X19" s="149"/>
      <c r="Y19" s="148"/>
    </row>
    <row r="20" spans="1:33" s="146" customFormat="1" ht="27" customHeight="1">
      <c r="A20" s="148"/>
      <c r="B20" s="152"/>
      <c r="C20" s="152"/>
      <c r="D20" s="152"/>
      <c r="E20" s="152"/>
      <c r="J20" s="153"/>
      <c r="K20" s="153"/>
      <c r="L20" s="153"/>
      <c r="M20" s="153"/>
      <c r="N20" s="152"/>
      <c r="O20" s="152"/>
      <c r="P20" s="152"/>
      <c r="Q20" s="154"/>
      <c r="R20" s="154"/>
      <c r="X20" s="149"/>
      <c r="Y20" s="148"/>
    </row>
    <row r="21" spans="1:33" s="146" customFormat="1" ht="28" customHeight="1">
      <c r="A21" s="148"/>
      <c r="B21" s="155" t="s">
        <v>256</v>
      </c>
      <c r="C21" s="152"/>
      <c r="D21" s="152"/>
      <c r="E21" s="152"/>
      <c r="F21" s="152"/>
      <c r="G21" s="152"/>
      <c r="H21" s="152"/>
      <c r="I21" s="152"/>
      <c r="J21" s="152"/>
      <c r="K21" s="152"/>
      <c r="L21" s="152"/>
      <c r="M21" s="152"/>
      <c r="N21" s="152"/>
      <c r="O21" s="152"/>
      <c r="P21" s="156"/>
      <c r="Q21" s="156"/>
      <c r="R21" s="156"/>
      <c r="S21" s="156"/>
      <c r="T21" s="154"/>
      <c r="U21" s="154"/>
      <c r="X21" s="149"/>
      <c r="Y21" s="148"/>
    </row>
    <row r="22" spans="1:33" s="158" customFormat="1" ht="28" customHeight="1">
      <c r="A22" s="157"/>
      <c r="C22" s="159" t="s">
        <v>257</v>
      </c>
      <c r="D22" s="160"/>
      <c r="E22" s="160"/>
      <c r="F22" s="160"/>
      <c r="G22" s="160"/>
      <c r="H22" s="160"/>
      <c r="I22" s="160"/>
      <c r="J22" s="160"/>
      <c r="K22" s="160"/>
      <c r="L22" s="160"/>
      <c r="M22" s="160"/>
      <c r="N22" s="160"/>
      <c r="O22" s="160"/>
      <c r="P22" s="161"/>
      <c r="Q22" s="161"/>
      <c r="R22" s="161"/>
      <c r="S22" s="161"/>
      <c r="T22" s="159"/>
      <c r="U22" s="159"/>
      <c r="V22" s="159"/>
      <c r="X22" s="162"/>
      <c r="Y22" s="148"/>
    </row>
    <row r="23" spans="1:33" s="158" customFormat="1" ht="28" customHeight="1" thickBot="1">
      <c r="A23" s="157"/>
      <c r="C23" s="159" t="s">
        <v>258</v>
      </c>
      <c r="D23" s="160"/>
      <c r="E23" s="160"/>
      <c r="F23" s="160"/>
      <c r="G23" s="160"/>
      <c r="H23" s="160"/>
      <c r="I23" s="160"/>
      <c r="J23" s="160"/>
      <c r="K23" s="160"/>
      <c r="L23" s="160"/>
      <c r="M23" s="160"/>
      <c r="N23" s="160"/>
      <c r="O23" s="160"/>
      <c r="P23" s="161"/>
      <c r="Q23" s="161"/>
      <c r="R23" s="161"/>
      <c r="S23" s="161"/>
      <c r="T23" s="159"/>
      <c r="U23" s="159"/>
      <c r="V23" s="159"/>
      <c r="X23" s="162"/>
      <c r="Y23" s="148"/>
    </row>
    <row r="24" spans="1:33" s="158" customFormat="1" ht="74.25" customHeight="1" thickBot="1">
      <c r="A24" s="157"/>
      <c r="B24" s="335" t="s">
        <v>259</v>
      </c>
      <c r="C24" s="336"/>
      <c r="D24" s="336"/>
      <c r="E24" s="337"/>
      <c r="F24" s="327" t="s">
        <v>260</v>
      </c>
      <c r="G24" s="344"/>
      <c r="H24" s="345"/>
      <c r="I24" s="346"/>
      <c r="J24" s="346"/>
      <c r="K24" s="346"/>
      <c r="L24" s="346"/>
      <c r="M24" s="346"/>
      <c r="N24" s="346"/>
      <c r="O24" s="347" t="s">
        <v>261</v>
      </c>
      <c r="P24" s="348"/>
      <c r="Q24" s="349"/>
      <c r="R24" s="350"/>
      <c r="S24" s="351"/>
      <c r="X24" s="162"/>
      <c r="Y24" s="148"/>
    </row>
    <row r="25" spans="1:33" s="158" customFormat="1" ht="74.25" customHeight="1" thickBot="1">
      <c r="A25" s="157"/>
      <c r="B25" s="338"/>
      <c r="C25" s="339"/>
      <c r="D25" s="339"/>
      <c r="E25" s="340"/>
      <c r="F25" s="327" t="s">
        <v>242</v>
      </c>
      <c r="G25" s="327"/>
      <c r="H25" s="352"/>
      <c r="I25" s="346"/>
      <c r="J25" s="346"/>
      <c r="K25" s="346"/>
      <c r="L25" s="346"/>
      <c r="M25" s="346"/>
      <c r="N25" s="353"/>
      <c r="O25" s="347" t="s">
        <v>262</v>
      </c>
      <c r="P25" s="348"/>
      <c r="Q25" s="352"/>
      <c r="R25" s="346"/>
      <c r="S25" s="346"/>
      <c r="T25" s="353"/>
      <c r="U25" s="160"/>
      <c r="V25" s="160"/>
      <c r="W25" s="160"/>
      <c r="X25" s="162"/>
      <c r="Y25" s="148"/>
    </row>
    <row r="26" spans="1:33" s="146" customFormat="1" ht="73.5" customHeight="1" thickBot="1">
      <c r="A26" s="148"/>
      <c r="B26" s="338"/>
      <c r="C26" s="339"/>
      <c r="D26" s="339"/>
      <c r="E26" s="340"/>
      <c r="F26" s="354" t="s">
        <v>263</v>
      </c>
      <c r="G26" s="355"/>
      <c r="H26" s="163">
        <v>1</v>
      </c>
      <c r="I26" s="164"/>
      <c r="J26" s="164"/>
      <c r="K26" s="164"/>
      <c r="L26" s="165">
        <v>0</v>
      </c>
      <c r="M26" s="356"/>
      <c r="N26" s="357"/>
      <c r="O26" s="357"/>
      <c r="X26" s="149"/>
      <c r="Y26" s="148"/>
    </row>
    <row r="27" spans="1:33" s="146" customFormat="1" ht="73.5" customHeight="1" thickBot="1">
      <c r="A27" s="148"/>
      <c r="B27" s="341"/>
      <c r="C27" s="342"/>
      <c r="D27" s="342"/>
      <c r="E27" s="343"/>
      <c r="F27" s="342" t="s">
        <v>264</v>
      </c>
      <c r="G27" s="358"/>
      <c r="H27" s="166"/>
      <c r="I27" s="167"/>
      <c r="J27" s="167"/>
      <c r="K27" s="167"/>
      <c r="L27" s="167"/>
      <c r="M27" s="167"/>
      <c r="N27" s="167"/>
      <c r="O27" s="168">
        <v>1</v>
      </c>
      <c r="P27" s="314" t="s">
        <v>265</v>
      </c>
      <c r="Q27" s="315"/>
      <c r="R27" s="315"/>
      <c r="S27" s="315"/>
      <c r="T27" s="315"/>
      <c r="U27" s="315"/>
      <c r="V27" s="315"/>
      <c r="W27" s="315"/>
      <c r="X27" s="316"/>
      <c r="Y27" s="148"/>
    </row>
    <row r="28" spans="1:33" s="146" customFormat="1" ht="30" customHeight="1" thickBot="1">
      <c r="A28" s="169"/>
      <c r="B28" s="170"/>
      <c r="C28" s="170"/>
      <c r="D28" s="170"/>
      <c r="E28" s="170"/>
      <c r="F28" s="170"/>
      <c r="G28" s="170"/>
      <c r="H28" s="171"/>
      <c r="I28" s="170"/>
      <c r="J28" s="170"/>
      <c r="K28" s="170"/>
      <c r="L28" s="170"/>
      <c r="M28" s="170"/>
      <c r="N28" s="170"/>
      <c r="O28" s="170"/>
      <c r="P28" s="170"/>
      <c r="Q28" s="170"/>
      <c r="R28" s="170"/>
      <c r="S28" s="170"/>
      <c r="T28" s="170"/>
      <c r="U28" s="170"/>
      <c r="V28" s="170"/>
      <c r="W28" s="170"/>
      <c r="X28" s="172"/>
      <c r="Y28" s="148"/>
    </row>
    <row r="29" spans="1:33" s="146" customFormat="1" ht="18" customHeight="1"/>
    <row r="30" spans="1:33" s="146" customFormat="1" ht="61.5" customHeight="1">
      <c r="J30" s="320" t="s">
        <v>266</v>
      </c>
      <c r="K30" s="320"/>
      <c r="L30" s="320"/>
      <c r="M30" s="320"/>
      <c r="N30" s="320"/>
      <c r="O30" s="320"/>
      <c r="P30" s="320"/>
      <c r="Q30" s="320"/>
      <c r="R30" s="320"/>
      <c r="S30" s="320"/>
      <c r="T30" s="320"/>
      <c r="U30" s="320"/>
      <c r="V30" s="320"/>
      <c r="W30" s="320"/>
      <c r="X30" s="320"/>
      <c r="Y30" s="320"/>
    </row>
    <row r="31" spans="1:33" s="141" customFormat="1" ht="69" customHeight="1">
      <c r="D31" s="321"/>
      <c r="E31" s="321"/>
      <c r="F31" s="321"/>
      <c r="G31" s="321"/>
      <c r="H31" s="321"/>
      <c r="I31" s="321"/>
      <c r="J31" s="145"/>
      <c r="K31" s="322" t="s">
        <v>267</v>
      </c>
      <c r="L31" s="322"/>
      <c r="M31" s="323" t="s">
        <v>300</v>
      </c>
      <c r="N31" s="323"/>
      <c r="O31" s="323"/>
      <c r="P31" s="323"/>
      <c r="Q31" s="323" t="s">
        <v>248</v>
      </c>
      <c r="R31" s="323"/>
      <c r="S31" s="323" t="s">
        <v>312</v>
      </c>
      <c r="T31" s="323"/>
      <c r="U31" s="323"/>
      <c r="V31" s="323"/>
      <c r="W31" s="323"/>
      <c r="X31" s="323"/>
      <c r="Y31" s="145"/>
    </row>
    <row r="32" spans="1:33" s="141" customFormat="1" ht="69" customHeight="1">
      <c r="D32" s="321"/>
      <c r="E32" s="321"/>
      <c r="F32" s="321"/>
      <c r="G32" s="321"/>
      <c r="H32" s="321"/>
      <c r="I32" s="321"/>
      <c r="J32" s="145"/>
      <c r="K32" s="324" t="s">
        <v>19</v>
      </c>
      <c r="L32" s="324"/>
      <c r="M32" s="325" t="s">
        <v>313</v>
      </c>
      <c r="N32" s="325"/>
      <c r="O32" s="325"/>
      <c r="P32" s="325"/>
      <c r="Q32" s="325"/>
      <c r="R32" s="325"/>
      <c r="S32" s="325"/>
      <c r="T32" s="325"/>
      <c r="U32" s="325"/>
      <c r="V32" s="325"/>
      <c r="W32" s="325"/>
      <c r="X32" s="325"/>
      <c r="Y32" s="145"/>
    </row>
    <row r="33" spans="1:25" s="141" customFormat="1" ht="69" customHeight="1">
      <c r="K33" s="317" t="s">
        <v>268</v>
      </c>
      <c r="L33" s="317"/>
      <c r="M33" s="318" t="s">
        <v>284</v>
      </c>
      <c r="N33" s="319"/>
      <c r="O33" s="319"/>
      <c r="P33" s="319"/>
      <c r="Q33" s="319"/>
      <c r="R33" s="319"/>
      <c r="S33" s="319"/>
      <c r="T33" s="319"/>
      <c r="U33" s="319"/>
      <c r="V33" s="319"/>
      <c r="W33" s="319"/>
      <c r="X33" s="319"/>
      <c r="Y33" s="145"/>
    </row>
    <row r="34" spans="1:25" s="146" customFormat="1" ht="96.75" customHeight="1"/>
    <row r="35" spans="1:25" ht="32.25" hidden="1" customHeight="1">
      <c r="A35" s="173" t="s">
        <v>269</v>
      </c>
    </row>
    <row r="36" spans="1:25" s="146" customFormat="1" ht="40" customHeight="1"/>
    <row r="37" spans="1:25" s="146" customFormat="1" ht="30" customHeight="1"/>
    <row r="38" spans="1:25" s="146" customFormat="1" ht="30" customHeight="1"/>
    <row r="39" spans="1:25" s="146" customFormat="1" ht="21"/>
    <row r="40" spans="1:25" s="146" customFormat="1" ht="21"/>
    <row r="41" spans="1:25" s="146" customFormat="1" ht="21"/>
    <row r="42" spans="1:25" s="146" customFormat="1" ht="21"/>
    <row r="43" spans="1:25" ht="21">
      <c r="Y43" s="146"/>
    </row>
    <row r="44" spans="1:25" ht="21">
      <c r="Y44" s="146"/>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textLength" operator="equal" allowBlank="1" showInputMessage="1" showErrorMessage="1" error="ここは７桁で入力して下さい。" sqref="H27:N27" xr:uid="{24D1C47F-FA68-4F96-B7DE-B1E53424B0A2}">
      <formula1>7</formula1>
    </dataValidation>
    <dataValidation type="textLength" operator="equal" allowBlank="1" showInputMessage="1" showErrorMessage="1" error="ここは３桁で入力して下さい。" sqref="I26:K26" xr:uid="{5F55DA4D-A0DF-4FF1-B899-54DBA33EF115}">
      <formula1>3</formula1>
    </dataValidation>
    <dataValidation type="list" allowBlank="1" showInputMessage="1" showErrorMessage="1" prompt="選択してください。" sqref="U17:W17" xr:uid="{CEBB1FE0-722B-4C3A-B9E8-CDABCB596249}">
      <formula1>"支店,営業部,出張所,公務部,本店"</formula1>
    </dataValidation>
    <dataValidation type="textLength" operator="equal" allowBlank="1" showInputMessage="1" showErrorMessage="1" error="4桁で入力して下さい。" sqref="F18:K18" xr:uid="{280B68EA-2599-4A23-B16D-7F58209275D4}">
      <formula1>4</formula1>
    </dataValidation>
    <dataValidation type="list" allowBlank="1" showInputMessage="1" showErrorMessage="1" prompt="選択してください。" sqref="J17:K17" xr:uid="{70CD5BBD-AE11-4948-AC52-FC39424EC0FF}">
      <formula1>"銀行,信用金庫,農協"</formula1>
    </dataValidation>
    <dataValidation type="list" allowBlank="1" showInputMessage="1" showErrorMessage="1" prompt="選択してください。" sqref="F19:K19" xr:uid="{EE16B156-66D0-452A-8F41-8FEE25B85EBA}">
      <formula1>"普通預金,当座預金,別段預金"</formula1>
    </dataValidation>
    <dataValidation type="textLength" operator="equal" allowBlank="1" showInputMessage="1" showErrorMessage="1" error="3桁で入力して下さい。" sqref="P18:W18" xr:uid="{77EAD728-4612-439B-B112-81272B296081}">
      <formula1>3</formula1>
    </dataValidation>
    <dataValidation type="list" allowBlank="1" showInputMessage="1" showErrorMessage="1" sqref="Q25:W25" xr:uid="{FF332A09-456A-4319-85BA-0CFABE974A9B}">
      <formula1>"普通,当座"</formula1>
    </dataValidation>
  </dataValidations>
  <hyperlinks>
    <hyperlink ref="M33" r:id="rId1" xr:uid="{A10BA9F6-4234-49B4-AA18-31FD8D47892D}"/>
  </hyperlinks>
  <printOptions horizontalCentered="1"/>
  <pageMargins left="0.86614173228346458" right="0.47244094488188981" top="0.39370078740157483" bottom="0.39370078740157483" header="0" footer="0"/>
  <pageSetup paperSize="9" scale="44"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www.w3.org/XML/1998/namespace"/>
    <ds:schemaRef ds:uri="http://schemas.openxmlformats.org/package/2006/metadata/core-properties"/>
    <ds:schemaRef ds:uri="263dbbe5-076b-4606-a03b-9598f5f2f35a"/>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7c629b65-7d30-4138-96d4-6ad76f7e9986"/>
    <ds:schemaRef ds:uri="http://purl.org/dc/dcmitype/"/>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(はじめにお読み下さい)申請書の使い方</vt:lpstr>
      <vt:lpstr>交付申請書</vt:lpstr>
      <vt:lpstr>申請額一覧</vt:lpstr>
      <vt:lpstr>個票1</vt:lpstr>
      <vt:lpstr>個票2</vt:lpstr>
      <vt:lpstr>個票3</vt:lpstr>
      <vt:lpstr>個票4</vt:lpstr>
      <vt:lpstr>個票5</vt:lpstr>
      <vt:lpstr>銀行口座情報</vt:lpstr>
      <vt:lpstr>単価表</vt:lpstr>
      <vt:lpstr>リスト</vt:lpstr>
      <vt:lpstr>銀行口座情報!Print_Area</vt:lpstr>
      <vt:lpstr>個票1!Print_Area</vt:lpstr>
      <vt:lpstr>個票2!Print_Area</vt:lpstr>
      <vt:lpstr>個票3!Print_Area</vt:lpstr>
      <vt:lpstr>個票4!Print_Area</vt:lpstr>
      <vt:lpstr>個票5!Print_Area</vt:lpstr>
      <vt:lpstr>交付申請書!Print_Area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2026-03-06T01:08:24Z</cp:lastPrinted>
  <dcterms:created xsi:type="dcterms:W3CDTF">2018-06-19T01:27:02Z</dcterms:created>
  <dcterms:modified xsi:type="dcterms:W3CDTF">2026-03-13T01:16:43Z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