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drawings/drawing3.xml" ContentType="application/vnd.openxmlformats-officedocument.drawing+xml"/>
  <Override PartName="/xl/comments9.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I:\　1209 障害福祉課\障害福祉\処遇改善\◎サービス継続支援事業\04交付要綱作成\備品等購入費等\HP用\"/>
    </mc:Choice>
  </mc:AlternateContent>
  <xr:revisionPtr revIDLastSave="0" documentId="13_ncr:1_{958949FA-BA88-42CE-B40C-46F5ACD7C1CC}" xr6:coauthVersionLast="47" xr6:coauthVersionMax="47" xr10:uidLastSave="{00000000-0000-0000-0000-000000000000}"/>
  <bookViews>
    <workbookView xWindow="28680" yWindow="-4005" windowWidth="29040" windowHeight="15720" xr2:uid="{00000000-000D-0000-FFFF-FFFF00000000}"/>
  </bookViews>
  <sheets>
    <sheet name="(はじめにお読み下さい)申請書の使い方" sheetId="30" r:id="rId1"/>
    <sheet name="交付申請書及び実績報告書" sheetId="20" r:id="rId2"/>
    <sheet name="申請額一覧" sheetId="29" r:id="rId3"/>
    <sheet name="個票1" sheetId="19" r:id="rId4"/>
    <sheet name="個票2" sheetId="38" r:id="rId5"/>
    <sheet name="個票3" sheetId="39" r:id="rId6"/>
    <sheet name="個票4" sheetId="40" r:id="rId7"/>
    <sheet name="個票5" sheetId="44" r:id="rId8"/>
    <sheet name="提供実績（通所系）" sheetId="41" r:id="rId9"/>
    <sheet name="提供実績（訪問系）" sheetId="42" r:id="rId10"/>
    <sheet name="銀行口座情報" sheetId="43" r:id="rId11"/>
    <sheet name="単価表" sheetId="28" state="hidden" r:id="rId12"/>
    <sheet name="リスト" sheetId="31" state="hidden" r:id="rId13"/>
    <sheet name="単価表（通所系・訪問系）" sheetId="33" state="hidden" r:id="rId14"/>
  </sheets>
  <definedNames>
    <definedName name="_xlnm.Print_Area" localSheetId="10">銀行口座情報!$A$1:$Y$34</definedName>
    <definedName name="_xlnm.Print_Area" localSheetId="3">個票1!$A$1:$AM$47</definedName>
    <definedName name="_xlnm.Print_Area" localSheetId="4">個票2!$A$1:$AM$47</definedName>
    <definedName name="_xlnm.Print_Area" localSheetId="5">個票3!$A$1:$AM$47</definedName>
    <definedName name="_xlnm.Print_Area" localSheetId="6">個票4!$A$1:$AM$47</definedName>
    <definedName name="_xlnm.Print_Area" localSheetId="7">個票5!$A$1:$AM$47</definedName>
    <definedName name="_xlnm.Print_Area" localSheetId="1">交付申請書及び実績報告書!$A$1:$AL$38</definedName>
    <definedName name="_xlnm.Print_Area" localSheetId="2">申請額一覧!$A$1:$K$22</definedName>
    <definedName name="_xlnm.Print_Area" localSheetId="11">単価表!$A$1:$K$103</definedName>
    <definedName name="_xlnm.Print_Area" localSheetId="8">'提供実績（通所系）'!$A$1:$H$195</definedName>
    <definedName name="_xlnm.Print_Area" localSheetId="9">'提供実績（訪問系）'!$A$1:$H$195</definedName>
    <definedName name="なし">リスト!$G$1</definedName>
    <definedName name="通所系" localSheetId="12">リスト!$D$9:$D$11</definedName>
    <definedName name="訪問回数">リスト!$E$1:$E$4</definedName>
    <definedName name="訪問系" localSheetId="12">リスト!$D$18:$D$20</definedName>
    <definedName name="利用者数">リスト!$D$1:$D$3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5" i="44" l="1"/>
  <c r="H36" i="44"/>
  <c r="AD28" i="44"/>
  <c r="AI28" i="44" s="1"/>
  <c r="BZ10" i="44"/>
  <c r="AZ10" i="44"/>
  <c r="H193" i="42"/>
  <c r="H187" i="42"/>
  <c r="A181" i="42" s="1"/>
  <c r="E181" i="42" s="1"/>
  <c r="H169" i="42"/>
  <c r="H163" i="42"/>
  <c r="A157" i="42"/>
  <c r="E157" i="42" s="1"/>
  <c r="H145" i="42"/>
  <c r="H139" i="42"/>
  <c r="A133" i="42" s="1"/>
  <c r="E133" i="42" s="1"/>
  <c r="H121" i="42"/>
  <c r="H115" i="42"/>
  <c r="A109" i="42"/>
  <c r="E109" i="42" s="1"/>
  <c r="H97" i="42"/>
  <c r="H91" i="42"/>
  <c r="A85" i="42" s="1"/>
  <c r="E85" i="42" s="1"/>
  <c r="H73" i="42"/>
  <c r="H67" i="42"/>
  <c r="A61" i="42"/>
  <c r="E61" i="42" s="1"/>
  <c r="H49" i="42"/>
  <c r="H43" i="42"/>
  <c r="A37" i="42" s="1"/>
  <c r="E37" i="42" s="1"/>
  <c r="H25" i="42"/>
  <c r="H19" i="42"/>
  <c r="A13" i="42"/>
  <c r="E13" i="42" s="1"/>
  <c r="H193" i="41"/>
  <c r="H187" i="41"/>
  <c r="A181" i="41" s="1"/>
  <c r="E181" i="41" s="1"/>
  <c r="H169" i="41"/>
  <c r="H163" i="41"/>
  <c r="A157" i="41"/>
  <c r="E157" i="41" s="1"/>
  <c r="H145" i="41"/>
  <c r="H139" i="41"/>
  <c r="A133" i="41" s="1"/>
  <c r="E133" i="41" s="1"/>
  <c r="H121" i="41"/>
  <c r="H115" i="41"/>
  <c r="A109" i="41"/>
  <c r="E109" i="41" s="1"/>
  <c r="H97" i="41"/>
  <c r="H91" i="41"/>
  <c r="A85" i="41" s="1"/>
  <c r="E85" i="41" s="1"/>
  <c r="H73" i="41"/>
  <c r="H67" i="41"/>
  <c r="A61" i="41"/>
  <c r="E61" i="41" s="1"/>
  <c r="H49" i="41"/>
  <c r="H43" i="41"/>
  <c r="A37" i="41" s="1"/>
  <c r="E37" i="41" s="1"/>
  <c r="H25" i="41"/>
  <c r="H19" i="41"/>
  <c r="A13" i="41"/>
  <c r="E13" i="41" s="1"/>
  <c r="H45" i="40"/>
  <c r="H36" i="40"/>
  <c r="AD28" i="40"/>
  <c r="AI28" i="40" s="1"/>
  <c r="BZ10" i="40"/>
  <c r="AZ10" i="40"/>
  <c r="H45" i="39"/>
  <c r="H36" i="39"/>
  <c r="AD28" i="39"/>
  <c r="BZ10" i="39"/>
  <c r="AZ10" i="39"/>
  <c r="H45" i="38"/>
  <c r="H36" i="38"/>
  <c r="AD28" i="38"/>
  <c r="BZ10" i="38"/>
  <c r="AZ10" i="38"/>
  <c r="H11" i="29"/>
  <c r="H5" i="29"/>
  <c r="H15" i="29"/>
  <c r="H7" i="29"/>
  <c r="H6" i="29"/>
  <c r="H13" i="29"/>
  <c r="H16" i="29"/>
  <c r="H9" i="29"/>
  <c r="H14" i="29"/>
  <c r="H8" i="29"/>
  <c r="H19" i="29"/>
  <c r="H12" i="29"/>
  <c r="H17" i="29"/>
  <c r="H10" i="29"/>
  <c r="H18" i="29"/>
  <c r="AI28" i="39" l="1"/>
  <c r="AI28" i="38"/>
  <c r="H45" i="19" l="1"/>
  <c r="H36" i="19"/>
  <c r="AI28" i="19" l="1"/>
  <c r="AD28" i="19"/>
  <c r="D15" i="29" a="1"/>
  <c r="D9" i="29" a="1"/>
  <c r="D13" i="29" a="1"/>
  <c r="D6" i="29" a="1"/>
  <c r="D19" i="29" a="1"/>
  <c r="D12" i="29" a="1"/>
  <c r="D14" i="29" a="1"/>
  <c r="D17" i="29" a="1"/>
  <c r="D11" i="29" a="1"/>
  <c r="D7" i="29" a="1"/>
  <c r="D10" i="29" a="1"/>
  <c r="D16" i="29" a="1"/>
  <c r="D5" i="29" a="1"/>
  <c r="D8" i="29" a="1"/>
  <c r="D18" i="29" a="1"/>
  <c r="D12" i="29" l="1"/>
  <c r="D9" i="29"/>
  <c r="D11" i="29"/>
  <c r="D16" i="29"/>
  <c r="D13" i="29"/>
  <c r="D17" i="29"/>
  <c r="D8" i="29"/>
  <c r="D18" i="29"/>
  <c r="D19" i="29"/>
  <c r="D15" i="29"/>
  <c r="D7" i="29"/>
  <c r="D14" i="29"/>
  <c r="D10" i="29"/>
  <c r="D6" i="29"/>
  <c r="D5" i="29"/>
  <c r="BZ10" i="19"/>
  <c r="AZ10" i="19"/>
  <c r="A11" i="30"/>
  <c r="A12" i="30" s="1"/>
  <c r="A19" i="29" l="1"/>
  <c r="A18" i="29"/>
  <c r="A17" i="29"/>
  <c r="A16" i="29"/>
  <c r="A15" i="29"/>
  <c r="A14" i="29"/>
  <c r="A13" i="29"/>
  <c r="A12" i="29"/>
  <c r="A11" i="29"/>
  <c r="A10" i="29"/>
  <c r="A9" i="29"/>
  <c r="A8" i="29"/>
  <c r="A7" i="29"/>
  <c r="A6" i="29"/>
  <c r="A5" i="29"/>
  <c r="I10" i="29"/>
  <c r="I18" i="29"/>
  <c r="F14" i="29"/>
  <c r="I9" i="29"/>
  <c r="F19" i="29"/>
  <c r="I19" i="29"/>
  <c r="I14" i="29"/>
  <c r="I15" i="29"/>
  <c r="I13" i="29"/>
  <c r="F13" i="29"/>
  <c r="F16" i="29"/>
  <c r="F15" i="29"/>
  <c r="F10" i="29"/>
  <c r="I16" i="29"/>
  <c r="F5" i="29"/>
  <c r="I5" i="29"/>
  <c r="F6" i="29"/>
  <c r="F8" i="29"/>
  <c r="I6" i="29"/>
  <c r="F9" i="29"/>
  <c r="F7" i="29"/>
  <c r="I12" i="29"/>
  <c r="I17" i="29"/>
  <c r="F18" i="29"/>
  <c r="F17" i="29"/>
  <c r="F12" i="29"/>
  <c r="F11" i="29"/>
  <c r="I7" i="29"/>
  <c r="I11" i="29"/>
  <c r="I8" i="29"/>
  <c r="J6" i="29" l="1"/>
  <c r="J19" i="29"/>
  <c r="J11" i="29"/>
  <c r="J12" i="29"/>
  <c r="J13" i="29"/>
  <c r="J9" i="29"/>
  <c r="J7" i="29"/>
  <c r="J8" i="29"/>
  <c r="J16" i="29"/>
  <c r="J18" i="29"/>
  <c r="J14" i="29"/>
  <c r="J17" i="29"/>
  <c r="J10" i="29"/>
  <c r="J15" i="29"/>
  <c r="A7" i="30"/>
  <c r="A8" i="30" s="1"/>
  <c r="A9" i="30" s="1"/>
  <c r="A10" i="30" s="1"/>
  <c r="A13" i="30" s="1"/>
  <c r="A14" i="30" s="1"/>
  <c r="B15" i="29"/>
  <c r="B12" i="29"/>
  <c r="C7" i="29"/>
  <c r="E17" i="29"/>
  <c r="C10" i="29"/>
  <c r="E9" i="29"/>
  <c r="B8" i="29"/>
  <c r="E11" i="29"/>
  <c r="B13" i="29"/>
  <c r="B6" i="29"/>
  <c r="B9" i="29"/>
  <c r="C8" i="29"/>
  <c r="E12" i="29"/>
  <c r="E8" i="29"/>
  <c r="C11" i="29"/>
  <c r="B5" i="29"/>
  <c r="B10" i="29"/>
  <c r="E15" i="29"/>
  <c r="C14" i="29"/>
  <c r="E18" i="29"/>
  <c r="C5" i="29"/>
  <c r="E19" i="29"/>
  <c r="B16" i="29"/>
  <c r="C9" i="29"/>
  <c r="C19" i="29"/>
  <c r="E10" i="29"/>
  <c r="E13" i="29"/>
  <c r="C17" i="29"/>
  <c r="E7" i="29"/>
  <c r="C6" i="29"/>
  <c r="C12" i="29"/>
  <c r="B11" i="29"/>
  <c r="E14" i="29"/>
  <c r="E6" i="29"/>
  <c r="B19" i="29"/>
  <c r="C13" i="29"/>
  <c r="B7" i="29"/>
  <c r="E5" i="29"/>
  <c r="C16" i="29"/>
  <c r="B17" i="29"/>
  <c r="B18" i="29"/>
  <c r="C15" i="29"/>
  <c r="E16" i="29"/>
  <c r="B14" i="29"/>
  <c r="C18" i="29"/>
  <c r="J5" i="29" l="1"/>
  <c r="G5" i="29" s="1"/>
  <c r="K18" i="20"/>
  <c r="G12" i="29"/>
  <c r="G14" i="29"/>
  <c r="G7" i="29"/>
  <c r="G8" i="29"/>
  <c r="G18" i="29"/>
  <c r="G19" i="29"/>
  <c r="G15" i="29"/>
  <c r="G11" i="29"/>
  <c r="G6" i="29"/>
  <c r="G10" i="29"/>
  <c r="G13" i="29"/>
  <c r="G17" i="29"/>
  <c r="G16" i="29"/>
  <c r="G9"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AN18" authorId="0" shapeId="0" xr:uid="{8E54AA40-1035-4E7B-923F-E4385CC1B91C}">
      <text>
        <r>
          <rPr>
            <b/>
            <sz val="9"/>
            <color indexed="81"/>
            <rFont val="MS P ゴシック"/>
            <family val="3"/>
            <charset val="128"/>
          </rPr>
          <t xml:space="preserve">「申請額」：
</t>
        </r>
        <r>
          <rPr>
            <sz val="9"/>
            <color indexed="81"/>
            <rFont val="MS P ゴシック"/>
            <family val="3"/>
            <charset val="128"/>
          </rPr>
          <t>個票を入力すると自動で算出されます。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「富山県使用欄」：
</t>
        </r>
        <r>
          <rPr>
            <sz val="9"/>
            <color indexed="81"/>
            <rFont val="MS P ゴシック"/>
            <family val="3"/>
            <charset val="128"/>
          </rPr>
          <t>各事業所における記入は不要です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4639825C-F906-49D2-882C-48980A7B4E9D}">
      <text>
        <r>
          <rPr>
            <b/>
            <sz val="9"/>
            <color indexed="81"/>
            <rFont val="MS P ゴシック"/>
            <family val="3"/>
            <charset val="128"/>
          </rPr>
          <t xml:space="preserve">「定員」：
</t>
        </r>
        <r>
          <rPr>
            <sz val="8"/>
            <color indexed="81"/>
            <rFont val="MS P ゴシック"/>
            <family val="3"/>
            <charset val="128"/>
          </rPr>
          <t>入所系（短期入所（空床利用型を除く）、共同生活援助、施設入所支援、福祉型障害児入所施設、医療型障害児入所施設）のみ記入してください。
※令和８年８月１日時点の定員数としてください。</t>
        </r>
      </text>
    </comment>
    <comment ref="AN27" authorId="1" shapeId="0" xr:uid="{00000000-0006-0000-0300-000006000000}">
      <text>
        <r>
          <rPr>
            <b/>
            <sz val="9"/>
            <color indexed="81"/>
            <rFont val="MS P ゴシック"/>
            <family val="3"/>
            <charset val="128"/>
          </rPr>
          <t xml:space="preserve">「補助上限額」：
</t>
        </r>
        <r>
          <rPr>
            <sz val="8"/>
            <color indexed="81"/>
            <rFont val="MS P ゴシック"/>
            <family val="3"/>
            <charset val="128"/>
          </rPr>
          <t>自動算出されます。</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t>
        </r>
        <r>
          <rPr>
            <sz val="8"/>
            <color indexed="81"/>
            <rFont val="MS P ゴシック"/>
            <family val="3"/>
            <charset val="128"/>
          </rPr>
          <t>補助上限額と所要額を比較して低い方の額（千円未満切り捨て）が自動入力されます。</t>
        </r>
      </text>
    </comment>
    <comment ref="AN34" authorId="1" shapeId="0" xr:uid="{00000000-0006-0000-0300-000007000000}">
      <text>
        <r>
          <rPr>
            <b/>
            <sz val="9"/>
            <color indexed="81"/>
            <rFont val="MS P ゴシック"/>
            <family val="3"/>
            <charset val="128"/>
          </rPr>
          <t xml:space="preserve">「用途・数量等」：
</t>
        </r>
        <r>
          <rPr>
            <sz val="8"/>
            <color indexed="81"/>
            <rFont val="MS P ゴシック"/>
            <family val="3"/>
            <charset val="128"/>
          </rPr>
          <t>支出内容を簡潔に記載して下さい。
（例）「ガソリン」･･･利用者訪問用車両ガソリン代（8月分）
なお、支出内容を証明する資料（領収書、支払記録等）も併せて提出してください。</t>
        </r>
      </text>
    </comment>
    <comment ref="AN43" authorId="1" shapeId="0" xr:uid="{34829831-72D5-475E-A30F-9108A4261DEE}">
      <text>
        <r>
          <rPr>
            <b/>
            <sz val="9"/>
            <color indexed="81"/>
            <rFont val="MS P ゴシック"/>
            <family val="3"/>
            <charset val="128"/>
          </rPr>
          <t xml:space="preserve">「用途・数量等」：
</t>
        </r>
        <r>
          <rPr>
            <sz val="8"/>
            <color indexed="81"/>
            <rFont val="MS P ゴシック"/>
            <family val="3"/>
            <charset val="128"/>
          </rPr>
          <t>支出内容を簡潔に記載して下さい。
（例）「非常用電源」･･･利用者の安全を確保するため、停電時等に使用　１個
なお、支出内容を証明する資料（領収書、支払記録等）も併せて提出してください。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FC0520CB-E042-47DC-BF37-AB7C6644B440}">
      <text>
        <r>
          <rPr>
            <b/>
            <sz val="9"/>
            <color indexed="81"/>
            <rFont val="MS P ゴシック"/>
            <family val="3"/>
            <charset val="128"/>
          </rPr>
          <t xml:space="preserve">「定員」：
</t>
        </r>
        <r>
          <rPr>
            <sz val="8"/>
            <color indexed="81"/>
            <rFont val="MS P ゴシック"/>
            <family val="3"/>
            <charset val="128"/>
          </rPr>
          <t>入所系（短期入所（空床利用型を除く）、共同生活援助、施設入所支援、福祉型障害児入所施設、医療型障害児入所施設）のみ記入してください。
※令和８年８月１日時点の定員数としてください。</t>
        </r>
      </text>
    </comment>
    <comment ref="AN27" authorId="1" shapeId="0" xr:uid="{939477D7-F74D-4715-8879-489895F48334}">
      <text>
        <r>
          <rPr>
            <b/>
            <sz val="9"/>
            <color indexed="81"/>
            <rFont val="MS P ゴシック"/>
            <family val="3"/>
            <charset val="128"/>
          </rPr>
          <t xml:space="preserve">「補助上限額」：
</t>
        </r>
        <r>
          <rPr>
            <sz val="8"/>
            <color indexed="81"/>
            <rFont val="MS P ゴシック"/>
            <family val="3"/>
            <charset val="128"/>
          </rPr>
          <t>提供サービス及び定員をもとに自動算出されます。</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t>
        </r>
        <r>
          <rPr>
            <sz val="8"/>
            <color indexed="81"/>
            <rFont val="MS P ゴシック"/>
            <family val="3"/>
            <charset val="128"/>
          </rPr>
          <t>補助上限額と所要額を比較して低い方の額（千円未満切り捨て）が自動入力されます。</t>
        </r>
      </text>
    </comment>
    <comment ref="AN34" authorId="1" shapeId="0" xr:uid="{94BB0B3E-453B-47AC-9818-A53BB7D71275}">
      <text>
        <r>
          <rPr>
            <b/>
            <sz val="9"/>
            <color indexed="81"/>
            <rFont val="MS P ゴシック"/>
            <family val="3"/>
            <charset val="128"/>
          </rPr>
          <t xml:space="preserve">「用途・数量等」：
</t>
        </r>
        <r>
          <rPr>
            <sz val="8"/>
            <color indexed="81"/>
            <rFont val="MS P ゴシック"/>
            <family val="3"/>
            <charset val="128"/>
          </rPr>
          <t>支出内容を簡潔に記載して下さい。
（例）「ガソリン」･･･利用者訪問用車両ガソリン代（8月分）
なお、支出内容を証明する資料（領収書、支払記録等）も併せて提出してください。</t>
        </r>
      </text>
    </comment>
    <comment ref="AN43" authorId="1" shapeId="0" xr:uid="{EF6A1498-0098-4093-AF93-18D943773ACC}">
      <text>
        <r>
          <rPr>
            <b/>
            <sz val="9"/>
            <color indexed="81"/>
            <rFont val="MS P ゴシック"/>
            <family val="3"/>
            <charset val="128"/>
          </rPr>
          <t xml:space="preserve">「用途・数量等」：
</t>
        </r>
        <r>
          <rPr>
            <sz val="8"/>
            <color indexed="81"/>
            <rFont val="MS P ゴシック"/>
            <family val="3"/>
            <charset val="128"/>
          </rPr>
          <t>支出内容を簡潔に記載して下さい。
（例）「非常用電源」･･･利用者の安全を確保するため、停電時等に使用　１個
なお、支出内容を証明する資料（領収書、支払記録等）も併せて提出してください。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125D4E50-A097-4A37-A9A4-2F4C0FC4BFF5}">
      <text>
        <r>
          <rPr>
            <b/>
            <sz val="9"/>
            <color indexed="81"/>
            <rFont val="MS P ゴシック"/>
            <family val="3"/>
            <charset val="128"/>
          </rPr>
          <t xml:space="preserve">「定員」：
</t>
        </r>
        <r>
          <rPr>
            <sz val="8"/>
            <color indexed="81"/>
            <rFont val="MS P ゴシック"/>
            <family val="3"/>
            <charset val="128"/>
          </rPr>
          <t>入所系（短期入所（空床利用型を除く）、共同生活援助、施設入所支援、福祉型障害児入所施設、医療型障害児入所施設）のみ記入してください。
※令和８年８月１日時点の定員数としてください。</t>
        </r>
      </text>
    </comment>
    <comment ref="AN27" authorId="1" shapeId="0" xr:uid="{2B17CE1D-6EF7-4F1B-AFFC-E8A1FE348F41}">
      <text>
        <r>
          <rPr>
            <b/>
            <sz val="9"/>
            <color indexed="81"/>
            <rFont val="MS P ゴシック"/>
            <family val="3"/>
            <charset val="128"/>
          </rPr>
          <t xml:space="preserve">「補助上限額」：
</t>
        </r>
        <r>
          <rPr>
            <sz val="8"/>
            <color indexed="81"/>
            <rFont val="MS P ゴシック"/>
            <family val="3"/>
            <charset val="128"/>
          </rPr>
          <t>提供サービス及び定員をもとに自動算出されます。</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t>
        </r>
        <r>
          <rPr>
            <sz val="8"/>
            <color indexed="81"/>
            <rFont val="MS P ゴシック"/>
            <family val="3"/>
            <charset val="128"/>
          </rPr>
          <t>補助上限額と所要額を比較して低い方の額（千円未満切り捨て）が自動入力されます。</t>
        </r>
      </text>
    </comment>
    <comment ref="AN34" authorId="1" shapeId="0" xr:uid="{5D8D4B72-2DC2-40A8-BFB5-DF857C13BA93}">
      <text>
        <r>
          <rPr>
            <b/>
            <sz val="9"/>
            <color indexed="81"/>
            <rFont val="MS P ゴシック"/>
            <family val="3"/>
            <charset val="128"/>
          </rPr>
          <t xml:space="preserve">「用途・数量等」：
</t>
        </r>
        <r>
          <rPr>
            <sz val="8"/>
            <color indexed="81"/>
            <rFont val="MS P ゴシック"/>
            <family val="3"/>
            <charset val="128"/>
          </rPr>
          <t>支出内容を簡潔に記載して下さい。
（例）「ガソリン」･･･利用者訪問用車両ガソリン代（8月分）
なお、支出内容を証明する資料（領収書、支払記録等）も併せて提出してください。</t>
        </r>
      </text>
    </comment>
    <comment ref="AN43" authorId="1" shapeId="0" xr:uid="{F5BE308E-7304-411D-8641-24FDE5E64665}">
      <text>
        <r>
          <rPr>
            <b/>
            <sz val="9"/>
            <color indexed="81"/>
            <rFont val="MS P ゴシック"/>
            <family val="3"/>
            <charset val="128"/>
          </rPr>
          <t xml:space="preserve">「用途・数量等」：
</t>
        </r>
        <r>
          <rPr>
            <sz val="8"/>
            <color indexed="81"/>
            <rFont val="MS P ゴシック"/>
            <family val="3"/>
            <charset val="128"/>
          </rPr>
          <t>支出内容を簡潔に記載して下さい。
（例）「非常用電源」･･･利用者の安全を確保するため、停電時等に使用　１個
なお、支出内容を証明する資料（領収書、支払記録等）も併せて提出してください。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7814A7C5-497F-449A-BB48-D5B87E1FCD59}">
      <text>
        <r>
          <rPr>
            <b/>
            <sz val="9"/>
            <color indexed="81"/>
            <rFont val="MS P ゴシック"/>
            <family val="3"/>
            <charset val="128"/>
          </rPr>
          <t xml:space="preserve">「定員」：
</t>
        </r>
        <r>
          <rPr>
            <sz val="8"/>
            <color indexed="81"/>
            <rFont val="MS P ゴシック"/>
            <family val="3"/>
            <charset val="128"/>
          </rPr>
          <t>入所系（短期入所（空床利用型を除く）、共同生活援助、施設入所支援、福祉型障害児入所施設、医療型障害児入所施設）のみ記入してください。
※令和８年８月１日時点の定員数としてください。</t>
        </r>
      </text>
    </comment>
    <comment ref="AN27" authorId="1" shapeId="0" xr:uid="{72972F08-EE61-4949-A6C2-EA7F0B18E809}">
      <text>
        <r>
          <rPr>
            <b/>
            <sz val="9"/>
            <color indexed="81"/>
            <rFont val="MS P ゴシック"/>
            <family val="3"/>
            <charset val="128"/>
          </rPr>
          <t xml:space="preserve">「補助上限額」：
</t>
        </r>
        <r>
          <rPr>
            <sz val="8"/>
            <color indexed="81"/>
            <rFont val="MS P ゴシック"/>
            <family val="3"/>
            <charset val="128"/>
          </rPr>
          <t>提供サービス及び定員をもとに自動算出されます。</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t>
        </r>
        <r>
          <rPr>
            <sz val="8"/>
            <color indexed="81"/>
            <rFont val="MS P ゴシック"/>
            <family val="3"/>
            <charset val="128"/>
          </rPr>
          <t>補助上限額と所要額を比較して低い方の額（千円未満切り捨て）が自動入力されます。</t>
        </r>
      </text>
    </comment>
    <comment ref="AN34" authorId="1" shapeId="0" xr:uid="{E67E112F-607E-4288-AB4F-D3B61DCFD6E1}">
      <text>
        <r>
          <rPr>
            <b/>
            <sz val="9"/>
            <color indexed="81"/>
            <rFont val="MS P ゴシック"/>
            <family val="3"/>
            <charset val="128"/>
          </rPr>
          <t xml:space="preserve">「用途・数量等」：
</t>
        </r>
        <r>
          <rPr>
            <sz val="8"/>
            <color indexed="81"/>
            <rFont val="MS P ゴシック"/>
            <family val="3"/>
            <charset val="128"/>
          </rPr>
          <t>支出内容を簡潔に記載して下さい。
（例）「ガソリン」･･･利用者訪問用車両ガソリン代（8月分）
なお、支出内容を証明する資料（領収書、支払記録等）も併せて提出してください。</t>
        </r>
      </text>
    </comment>
    <comment ref="AN43" authorId="1" shapeId="0" xr:uid="{33631671-AEEE-4AC7-BCE2-D3A89C0C123C}">
      <text>
        <r>
          <rPr>
            <b/>
            <sz val="9"/>
            <color indexed="81"/>
            <rFont val="MS P ゴシック"/>
            <family val="3"/>
            <charset val="128"/>
          </rPr>
          <t xml:space="preserve">「用途・数量等」：
</t>
        </r>
        <r>
          <rPr>
            <sz val="8"/>
            <color indexed="81"/>
            <rFont val="MS P ゴシック"/>
            <family val="3"/>
            <charset val="128"/>
          </rPr>
          <t>支出内容を簡潔に記載して下さい。
（例）「非常用電源」･･･利用者の安全を確保するため、停電時等に使用　１個
なお、支出内容を証明する資料（領収書、支払記録等）も併せて提出してください。</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富山県</author>
    <author>厚生労働省ネットワークシステム</author>
  </authors>
  <commentList>
    <comment ref="AN10" authorId="0" shapeId="0" xr:uid="{4ECDEE8F-854B-4480-9113-614476E9415A}">
      <text>
        <r>
          <rPr>
            <b/>
            <sz val="9"/>
            <color indexed="81"/>
            <rFont val="MS P ゴシック"/>
            <family val="3"/>
            <charset val="128"/>
          </rPr>
          <t xml:space="preserve">「定員」：
</t>
        </r>
        <r>
          <rPr>
            <sz val="8"/>
            <color indexed="81"/>
            <rFont val="MS P ゴシック"/>
            <family val="3"/>
            <charset val="128"/>
          </rPr>
          <t>入所系（短期入所（空床利用型を除く）、共同生活援助、施設入所支援、福祉型障害児入所施設、医療型障害児入所施設）のみ記入してください。
※令和８年８月１日時点の定員数としてください。</t>
        </r>
      </text>
    </comment>
    <comment ref="AN27" authorId="1" shapeId="0" xr:uid="{7DAD68E7-6DCB-4AAE-A33D-3C9E12397FC6}">
      <text>
        <r>
          <rPr>
            <b/>
            <sz val="9"/>
            <color indexed="81"/>
            <rFont val="MS P ゴシック"/>
            <family val="3"/>
            <charset val="128"/>
          </rPr>
          <t xml:space="preserve">「補助上限額」：
</t>
        </r>
        <r>
          <rPr>
            <sz val="8"/>
            <color indexed="81"/>
            <rFont val="MS P ゴシック"/>
            <family val="3"/>
            <charset val="128"/>
          </rPr>
          <t>提供サービス及び定員をもとに自動算出されます。</t>
        </r>
        <r>
          <rPr>
            <sz val="9"/>
            <color indexed="81"/>
            <rFont val="MS P ゴシック"/>
            <family val="3"/>
            <charset val="128"/>
          </rPr>
          <t xml:space="preserve">
</t>
        </r>
        <r>
          <rPr>
            <b/>
            <sz val="9"/>
            <color indexed="81"/>
            <rFont val="MS P ゴシック"/>
            <family val="3"/>
            <charset val="128"/>
          </rPr>
          <t>「申請額」：</t>
        </r>
        <r>
          <rPr>
            <sz val="9"/>
            <color indexed="81"/>
            <rFont val="MS P ゴシック"/>
            <family val="3"/>
            <charset val="128"/>
          </rPr>
          <t xml:space="preserve">
</t>
        </r>
        <r>
          <rPr>
            <sz val="8"/>
            <color indexed="81"/>
            <rFont val="MS P ゴシック"/>
            <family val="3"/>
            <charset val="128"/>
          </rPr>
          <t>補助上限額と所要額を比較して低い方の額（千円未満切り捨て）が自動入力されます。</t>
        </r>
      </text>
    </comment>
    <comment ref="AN34" authorId="1" shapeId="0" xr:uid="{647873B8-E952-46D1-9D21-5ECD15C645CB}">
      <text>
        <r>
          <rPr>
            <b/>
            <sz val="9"/>
            <color indexed="81"/>
            <rFont val="MS P ゴシック"/>
            <family val="3"/>
            <charset val="128"/>
          </rPr>
          <t xml:space="preserve">「用途・数量等」：
</t>
        </r>
        <r>
          <rPr>
            <sz val="8"/>
            <color indexed="81"/>
            <rFont val="MS P ゴシック"/>
            <family val="3"/>
            <charset val="128"/>
          </rPr>
          <t>支出内容を簡潔に記載して下さい。
（例）「ガソリン」･･･利用者訪問用車両ガソリン代（8月分）
なお、支出内容を証明する資料（領収書、支払記録等）も併せて提出してください。</t>
        </r>
      </text>
    </comment>
    <comment ref="AN43" authorId="1" shapeId="0" xr:uid="{DDDB6C96-BF31-4799-89AD-9866EB31C39B}">
      <text>
        <r>
          <rPr>
            <b/>
            <sz val="9"/>
            <color indexed="81"/>
            <rFont val="MS P ゴシック"/>
            <family val="3"/>
            <charset val="128"/>
          </rPr>
          <t xml:space="preserve">「用途・数量等」：
</t>
        </r>
        <r>
          <rPr>
            <sz val="8"/>
            <color indexed="81"/>
            <rFont val="MS P ゴシック"/>
            <family val="3"/>
            <charset val="128"/>
          </rPr>
          <t>支出内容を簡潔に記載して下さい。
（例）「非常用電源」･･･利用者の安全を確保するため、停電時等に使用　１個
なお、支出内容を証明する資料（領収書、支払記録等）も併せて提出してください。</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H17" authorId="0" shapeId="0" xr:uid="{7252B1EA-F65B-4E00-AD9E-959C7965049C}">
      <text>
        <r>
          <rPr>
            <b/>
            <sz val="9"/>
            <color indexed="81"/>
            <rFont val="MS P ゴシック"/>
            <family val="3"/>
            <charset val="128"/>
          </rPr>
          <t>パターン①またはパターン②のどちらか一方をご記入ください。</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富山県</author>
  </authors>
  <commentList>
    <comment ref="H16" authorId="0" shapeId="0" xr:uid="{ED0A0DA5-3CE5-4D81-99BB-AF8632FF39D7}">
      <text>
        <r>
          <rPr>
            <b/>
            <sz val="9"/>
            <color indexed="81"/>
            <rFont val="MS P ゴシック"/>
            <family val="3"/>
            <charset val="128"/>
          </rPr>
          <t>パターン①またはパターン②のどちらか一方をご記入ください。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<sst xmlns="http://schemas.openxmlformats.org/spreadsheetml/2006/main" count="1199" uniqueCount="360">
  <si>
    <t>本申請書の使い方、申請の手順</t>
    <rPh sb="0" eb="1">
      <t>ホン</t>
    </rPh>
    <rPh sb="1" eb="4">
      <t>シンセイショ</t>
    </rPh>
    <rPh sb="5" eb="6">
      <t>ツカ</t>
    </rPh>
    <rPh sb="7" eb="8">
      <t>カタ</t>
    </rPh>
    <rPh sb="9" eb="11">
      <t>シンセイ</t>
    </rPh>
    <rPh sb="12" eb="14">
      <t>テジュン</t>
    </rPh>
    <phoneticPr fontId="7"/>
  </si>
  <si>
    <t>手順</t>
    <rPh sb="0" eb="2">
      <t>テジュン</t>
    </rPh>
    <phoneticPr fontId="7"/>
  </si>
  <si>
    <t>都道府県の作業</t>
    <rPh sb="0" eb="4">
      <t>トドウフケン</t>
    </rPh>
    <rPh sb="5" eb="7">
      <t>サギョウ</t>
    </rPh>
    <phoneticPr fontId="7"/>
  </si>
  <si>
    <t>事業者（法人本部）の作業</t>
    <rPh sb="0" eb="3">
      <t>ジギョウシャ</t>
    </rPh>
    <rPh sb="4" eb="6">
      <t>ホウジン</t>
    </rPh>
    <rPh sb="6" eb="8">
      <t>ホンブ</t>
    </rPh>
    <rPh sb="10" eb="12">
      <t>サギョウ</t>
    </rPh>
    <phoneticPr fontId="7"/>
  </si>
  <si>
    <t>各事業所の作業</t>
    <rPh sb="0" eb="1">
      <t>カク</t>
    </rPh>
    <rPh sb="1" eb="4">
      <t>ジギョウショ</t>
    </rPh>
    <rPh sb="5" eb="7">
      <t>サギョウ</t>
    </rPh>
    <phoneticPr fontId="7"/>
  </si>
  <si>
    <t>本Excelを管内の介護サービス事業者に配布</t>
    <rPh sb="0" eb="1">
      <t>ホン</t>
    </rPh>
    <rPh sb="7" eb="9">
      <t>カンナイ</t>
    </rPh>
    <rPh sb="10" eb="12">
      <t>カイゴ</t>
    </rPh>
    <rPh sb="16" eb="19">
      <t>ジギョウシャ</t>
    </rPh>
    <rPh sb="20" eb="22">
      <t>ハイフ</t>
    </rPh>
    <phoneticPr fontId="7"/>
  </si>
  <si>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7"/>
  </si>
  <si>
    <t>　　令和</t>
    <rPh sb="2" eb="4">
      <t>レイワ</t>
    </rPh>
    <phoneticPr fontId="7"/>
  </si>
  <si>
    <t>年</t>
    <rPh sb="0" eb="1">
      <t>ネン</t>
    </rPh>
    <phoneticPr fontId="7"/>
  </si>
  <si>
    <t>月</t>
    <rPh sb="0" eb="1">
      <t>ゲツ</t>
    </rPh>
    <phoneticPr fontId="7"/>
  </si>
  <si>
    <t>日</t>
    <rPh sb="0" eb="1">
      <t>ニチ</t>
    </rPh>
    <phoneticPr fontId="7"/>
  </si>
  <si>
    <t>殿</t>
    <rPh sb="0" eb="1">
      <t>トノ</t>
    </rPh>
    <phoneticPr fontId="7"/>
  </si>
  <si>
    <t>千円</t>
    <rPh sb="0" eb="2">
      <t>センエン</t>
    </rPh>
    <phoneticPr fontId="7"/>
  </si>
  <si>
    <t>（添付書類）</t>
    <rPh sb="1" eb="3">
      <t>テンプ</t>
    </rPh>
    <rPh sb="3" eb="5">
      <t>ショルイ</t>
    </rPh>
    <phoneticPr fontId="7"/>
  </si>
  <si>
    <t>【申請内容に関する問い合わせ先】</t>
    <rPh sb="1" eb="3">
      <t>シンセイ</t>
    </rPh>
    <rPh sb="3" eb="5">
      <t>ナイヨウ</t>
    </rPh>
    <rPh sb="6" eb="7">
      <t>カン</t>
    </rPh>
    <rPh sb="9" eb="10">
      <t>ト</t>
    </rPh>
    <rPh sb="11" eb="12">
      <t>ア</t>
    </rPh>
    <rPh sb="14" eb="15">
      <t>サキ</t>
    </rPh>
    <phoneticPr fontId="7"/>
  </si>
  <si>
    <t xml:space="preserve"> 申請法人住所</t>
    <rPh sb="1" eb="3">
      <t>シンセイ</t>
    </rPh>
    <rPh sb="3" eb="5">
      <t>ホウジン</t>
    </rPh>
    <rPh sb="5" eb="7">
      <t>ジュウショ</t>
    </rPh>
    <phoneticPr fontId="7"/>
  </si>
  <si>
    <t xml:space="preserve"> 部署名</t>
    <rPh sb="1" eb="4">
      <t>ブショメイ</t>
    </rPh>
    <phoneticPr fontId="7"/>
  </si>
  <si>
    <t xml:space="preserve"> 担当者氏名</t>
    <rPh sb="1" eb="4">
      <t>タントウシャ</t>
    </rPh>
    <rPh sb="4" eb="6">
      <t>シメイ</t>
    </rPh>
    <phoneticPr fontId="7"/>
  </si>
  <si>
    <t xml:space="preserve"> 連絡先</t>
    <rPh sb="1" eb="4">
      <t>レンラクサキ</t>
    </rPh>
    <phoneticPr fontId="7"/>
  </si>
  <si>
    <t>電話番号</t>
    <rPh sb="0" eb="2">
      <t>デンワ</t>
    </rPh>
    <rPh sb="2" eb="4">
      <t>バンゴウ</t>
    </rPh>
    <phoneticPr fontId="7"/>
  </si>
  <si>
    <t>e-mail</t>
    <phoneticPr fontId="7"/>
  </si>
  <si>
    <t>No.</t>
    <phoneticPr fontId="7"/>
  </si>
  <si>
    <t>事業所・施設名</t>
    <rPh sb="0" eb="3">
      <t>ジギョウショ</t>
    </rPh>
    <rPh sb="4" eb="7">
      <t>シセツメイ</t>
    </rPh>
    <phoneticPr fontId="7"/>
  </si>
  <si>
    <t>サービス種別</t>
    <rPh sb="4" eb="6">
      <t>シュベツ</t>
    </rPh>
    <phoneticPr fontId="7"/>
  </si>
  <si>
    <t>住所</t>
    <rPh sb="0" eb="2">
      <t>ジュウショ</t>
    </rPh>
    <phoneticPr fontId="7"/>
  </si>
  <si>
    <t>代表となる
事業所・施設名</t>
    <rPh sb="0" eb="2">
      <t>ダイヒョウ</t>
    </rPh>
    <rPh sb="6" eb="9">
      <t>ジギョウショ</t>
    </rPh>
    <rPh sb="10" eb="13">
      <t>シセツメイ</t>
    </rPh>
    <phoneticPr fontId="7"/>
  </si>
  <si>
    <t>補助予定額（千円）</t>
    <rPh sb="0" eb="2">
      <t>ホジョ</t>
    </rPh>
    <rPh sb="2" eb="5">
      <t>ヨテイガク</t>
    </rPh>
    <rPh sb="6" eb="8">
      <t>センエン</t>
    </rPh>
    <phoneticPr fontId="7"/>
  </si>
  <si>
    <t>審査
結果</t>
    <rPh sb="0" eb="2">
      <t>シンサ</t>
    </rPh>
    <rPh sb="3" eb="5">
      <t>ケッカ</t>
    </rPh>
    <phoneticPr fontId="7"/>
  </si>
  <si>
    <t>合計</t>
    <rPh sb="0" eb="2">
      <t>ゴウケイ</t>
    </rPh>
    <phoneticPr fontId="7"/>
  </si>
  <si>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7"/>
  </si>
  <si>
    <t>　</t>
    <phoneticPr fontId="7"/>
  </si>
  <si>
    <t>施設概要</t>
    <rPh sb="0" eb="2">
      <t>シセツ</t>
    </rPh>
    <rPh sb="2" eb="4">
      <t>ガイヨウ</t>
    </rPh>
    <phoneticPr fontId="7"/>
  </si>
  <si>
    <t>事業所名称</t>
    <rPh sb="0" eb="3">
      <t>ジギョウショ</t>
    </rPh>
    <rPh sb="3" eb="5">
      <t>メイショウ</t>
    </rPh>
    <phoneticPr fontId="7"/>
  </si>
  <si>
    <t>所在地</t>
    <rPh sb="0" eb="3">
      <t>ショザイチ</t>
    </rPh>
    <phoneticPr fontId="7"/>
  </si>
  <si>
    <t>都道府県名</t>
    <rPh sb="0" eb="4">
      <t>トドウフケン</t>
    </rPh>
    <rPh sb="4" eb="5">
      <t>メイ</t>
    </rPh>
    <phoneticPr fontId="7"/>
  </si>
  <si>
    <t>連絡先</t>
    <rPh sb="0" eb="3">
      <t>レンラクサキ</t>
    </rPh>
    <phoneticPr fontId="7"/>
  </si>
  <si>
    <t>担当部署名</t>
    <rPh sb="0" eb="2">
      <t>タントウ</t>
    </rPh>
    <rPh sb="2" eb="5">
      <t>ブショメイ</t>
    </rPh>
    <phoneticPr fontId="7"/>
  </si>
  <si>
    <t>定員</t>
    <rPh sb="0" eb="2">
      <t>テイイン</t>
    </rPh>
    <phoneticPr fontId="7"/>
  </si>
  <si>
    <t>人</t>
    <rPh sb="0" eb="1">
      <t>ニン</t>
    </rPh>
    <phoneticPr fontId="7"/>
  </si>
  <si>
    <t>別添</t>
    <rPh sb="0" eb="2">
      <t>ベッテン</t>
    </rPh>
    <phoneticPr fontId="20"/>
  </si>
  <si>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20"/>
  </si>
  <si>
    <t>基準単価（単位：千円、１事業所又は１定員当たり）</t>
  </si>
  <si>
    <t>（１）②ⅰ今後に備えた都道府県における消毒液・マスク等の備蓄</t>
    <phoneticPr fontId="20"/>
  </si>
  <si>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20"/>
  </si>
  <si>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20"/>
  </si>
  <si>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20"/>
  </si>
  <si>
    <t>通所系</t>
    <rPh sb="0" eb="2">
      <t>ツウショ</t>
    </rPh>
    <rPh sb="2" eb="3">
      <t>ケイ</t>
    </rPh>
    <phoneticPr fontId="20"/>
  </si>
  <si>
    <t>通所介護事業所</t>
    <rPh sb="0" eb="2">
      <t>ツウショ</t>
    </rPh>
    <phoneticPr fontId="20"/>
  </si>
  <si>
    <t>通常規模型</t>
    <rPh sb="0" eb="2">
      <t>ツウジョウ</t>
    </rPh>
    <rPh sb="2" eb="4">
      <t>キボ</t>
    </rPh>
    <rPh sb="4" eb="5">
      <t>ガタ</t>
    </rPh>
    <phoneticPr fontId="20"/>
  </si>
  <si>
    <t>/事業所</t>
    <rPh sb="1" eb="4">
      <t>ジギョウショ</t>
    </rPh>
    <phoneticPr fontId="20"/>
  </si>
  <si>
    <t>大規模型（Ⅰ）</t>
    <rPh sb="0" eb="3">
      <t>ダイキボ</t>
    </rPh>
    <rPh sb="3" eb="4">
      <t>ガタ</t>
    </rPh>
    <phoneticPr fontId="20"/>
  </si>
  <si>
    <t>大規模型（Ⅱ）</t>
    <rPh sb="0" eb="3">
      <t>ダイキボ</t>
    </rPh>
    <rPh sb="3" eb="4">
      <t>ガタ</t>
    </rPh>
    <phoneticPr fontId="20"/>
  </si>
  <si>
    <t>地域密着型通所介護事業所（療養通所介護事業所を含む）</t>
    <rPh sb="13" eb="15">
      <t>リョウヨウ</t>
    </rPh>
    <rPh sb="15" eb="17">
      <t>ツウショ</t>
    </rPh>
    <rPh sb="17" eb="19">
      <t>カイゴ</t>
    </rPh>
    <rPh sb="19" eb="22">
      <t>ジギョウショ</t>
    </rPh>
    <rPh sb="23" eb="24">
      <t>フク</t>
    </rPh>
    <phoneticPr fontId="20"/>
  </si>
  <si>
    <t>認知症対応型通所介護事業所</t>
    <phoneticPr fontId="20"/>
  </si>
  <si>
    <t>通所リハビリテーション事業所</t>
    <phoneticPr fontId="20"/>
  </si>
  <si>
    <t>短期入所系</t>
    <rPh sb="0" eb="2">
      <t>タンキ</t>
    </rPh>
    <rPh sb="2" eb="4">
      <t>ニュウショ</t>
    </rPh>
    <rPh sb="4" eb="5">
      <t>ケイ</t>
    </rPh>
    <phoneticPr fontId="20"/>
  </si>
  <si>
    <t>短期入所生活介護事業所、短期入所療養介護事業所</t>
    <phoneticPr fontId="20"/>
  </si>
  <si>
    <t>/定員</t>
    <rPh sb="1" eb="3">
      <t>テイイン</t>
    </rPh>
    <phoneticPr fontId="20"/>
  </si>
  <si>
    <t>訪問系</t>
    <rPh sb="0" eb="2">
      <t>ホウモン</t>
    </rPh>
    <rPh sb="2" eb="3">
      <t>ケイ</t>
    </rPh>
    <phoneticPr fontId="20"/>
  </si>
  <si>
    <t>訪問介護事業所</t>
    <phoneticPr fontId="20"/>
  </si>
  <si>
    <t>訪問入浴介護事業所</t>
    <phoneticPr fontId="20"/>
  </si>
  <si>
    <t>訪問看護事業所</t>
    <phoneticPr fontId="20"/>
  </si>
  <si>
    <t>訪問リハビリテーション事業所</t>
    <phoneticPr fontId="20"/>
  </si>
  <si>
    <t>定期巡回・随時対応型訪問介護看護事業所</t>
    <phoneticPr fontId="20"/>
  </si>
  <si>
    <t>夜間対応型訪問介護事業所</t>
    <phoneticPr fontId="20"/>
  </si>
  <si>
    <t>居宅介護支援事業所</t>
    <phoneticPr fontId="20"/>
  </si>
  <si>
    <t>福祉用具貸与事業所</t>
    <phoneticPr fontId="20"/>
  </si>
  <si>
    <t>居宅療養管理指導事業所</t>
    <rPh sb="0" eb="2">
      <t>キョタク</t>
    </rPh>
    <rPh sb="2" eb="4">
      <t>リョウヨウ</t>
    </rPh>
    <rPh sb="4" eb="6">
      <t>カンリ</t>
    </rPh>
    <rPh sb="6" eb="8">
      <t>シドウ</t>
    </rPh>
    <rPh sb="8" eb="11">
      <t>ジギョウショ</t>
    </rPh>
    <phoneticPr fontId="20"/>
  </si>
  <si>
    <t>多機能型</t>
    <rPh sb="0" eb="3">
      <t>タキノウ</t>
    </rPh>
    <rPh sb="3" eb="4">
      <t>ガタ</t>
    </rPh>
    <phoneticPr fontId="20"/>
  </si>
  <si>
    <t>小規模多機能型居宅介護事業所</t>
    <phoneticPr fontId="20"/>
  </si>
  <si>
    <t>看護小規模多機能型居宅介護事業所</t>
    <phoneticPr fontId="20"/>
  </si>
  <si>
    <t>入所施設・
居住系</t>
    <rPh sb="0" eb="2">
      <t>ニュウショ</t>
    </rPh>
    <rPh sb="2" eb="4">
      <t>シセツ</t>
    </rPh>
    <rPh sb="6" eb="8">
      <t>キョジュウ</t>
    </rPh>
    <rPh sb="8" eb="9">
      <t>ケイ</t>
    </rPh>
    <phoneticPr fontId="20"/>
  </si>
  <si>
    <t>介護老人福祉施設</t>
    <rPh sb="0" eb="2">
      <t>カイゴ</t>
    </rPh>
    <rPh sb="2" eb="4">
      <t>ロウジン</t>
    </rPh>
    <rPh sb="4" eb="6">
      <t>フクシ</t>
    </rPh>
    <rPh sb="6" eb="8">
      <t>シセツ</t>
    </rPh>
    <phoneticPr fontId="20"/>
  </si>
  <si>
    <t>地域密着型介護老人福祉施設</t>
    <rPh sb="0" eb="2">
      <t>チイキ</t>
    </rPh>
    <rPh sb="2" eb="5">
      <t>ミッチャクガタ</t>
    </rPh>
    <phoneticPr fontId="20"/>
  </si>
  <si>
    <t>介護老人保健施設</t>
    <rPh sb="0" eb="8">
      <t>カイゴロウジンホケンシセツ</t>
    </rPh>
    <phoneticPr fontId="20"/>
  </si>
  <si>
    <t>介護医療院</t>
    <phoneticPr fontId="20"/>
  </si>
  <si>
    <t>介護療養型医療施設</t>
    <phoneticPr fontId="20"/>
  </si>
  <si>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20"/>
  </si>
  <si>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20"/>
  </si>
  <si>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20"/>
  </si>
  <si>
    <t>対象経費（※３）</t>
    <rPh sb="0" eb="2">
      <t>タイショウ</t>
    </rPh>
    <rPh sb="2" eb="4">
      <t>ケイヒ</t>
    </rPh>
    <phoneticPr fontId="20"/>
  </si>
  <si>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20"/>
  </si>
  <si>
    <t>助成額</t>
    <rPh sb="0" eb="3">
      <t>ジョセイガク</t>
    </rPh>
    <phoneticPr fontId="20"/>
  </si>
  <si>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20"/>
  </si>
  <si>
    <t>※１　事業所・施設等について、助成の申請時点で指定等を受けている者であり、また</t>
    <rPh sb="9" eb="10">
      <t>トウ</t>
    </rPh>
    <rPh sb="25" eb="26">
      <t>トウ</t>
    </rPh>
    <rPh sb="32" eb="33">
      <t>モノ</t>
    </rPh>
    <phoneticPr fontId="20"/>
  </si>
  <si>
    <t>　　　・　各介護予防サービスを含むが、介護サービスと介護予防サービスの両方の指定を受けている場合は、１つの事業所・施設として取扱う。</t>
    <phoneticPr fontId="20"/>
  </si>
  <si>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20"/>
  </si>
  <si>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20"/>
  </si>
  <si>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20"/>
  </si>
  <si>
    <t>※２　利用者又は職員に感染者が発生しているか否かは問わない</t>
    <phoneticPr fontId="20"/>
  </si>
  <si>
    <t>※３　かかり増し経費等として考えられるものを例示したものであるが、実際の助成に当たっては、実施主体である都道府県が、個々の事情を勘案し、新型コロナ</t>
    <phoneticPr fontId="20"/>
  </si>
  <si>
    <t>　　　ウイルス感染症拡大に伴うものであり、通常の介護サービスの提供時では想定されないと判断できるものであれば、幅広く対象とする。</t>
    <phoneticPr fontId="20"/>
  </si>
  <si>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20"/>
  </si>
  <si>
    <t>基準単価（単位：千円、1利用者又は１事業所又は１定員当たり）</t>
    <rPh sb="12" eb="15">
      <t>リヨウシャ</t>
    </rPh>
    <rPh sb="15" eb="16">
      <t>マタ</t>
    </rPh>
    <phoneticPr fontId="20"/>
  </si>
  <si>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20"/>
  </si>
  <si>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20"/>
  </si>
  <si>
    <t>助成対象
事業所・施設等の種別（※１）</t>
    <rPh sb="0" eb="2">
      <t>ジョセイ</t>
    </rPh>
    <rPh sb="2" eb="4">
      <t>タイショウ</t>
    </rPh>
    <rPh sb="6" eb="9">
      <t>ジギョウショ</t>
    </rPh>
    <rPh sb="10" eb="12">
      <t>シセツ</t>
    </rPh>
    <rPh sb="12" eb="13">
      <t>トウ</t>
    </rPh>
    <rPh sb="14" eb="16">
      <t>シュベツ</t>
    </rPh>
    <phoneticPr fontId="20"/>
  </si>
  <si>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20"/>
  </si>
  <si>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20"/>
  </si>
  <si>
    <t>/利用者</t>
    <rPh sb="1" eb="4">
      <t>リヨウシャ</t>
    </rPh>
    <phoneticPr fontId="20"/>
  </si>
  <si>
    <t>電話による確認（※3）</t>
    <rPh sb="0" eb="2">
      <t>デンワ</t>
    </rPh>
    <rPh sb="5" eb="7">
      <t>カクニン</t>
    </rPh>
    <phoneticPr fontId="20"/>
  </si>
  <si>
    <t>1.5（看護師等（※４）が協力した場合：4.5）</t>
    <phoneticPr fontId="20"/>
  </si>
  <si>
    <t>訪問による確認（※3）</t>
    <rPh sb="0" eb="2">
      <t>ホウモン</t>
    </rPh>
    <rPh sb="5" eb="7">
      <t>カクニン</t>
    </rPh>
    <phoneticPr fontId="20"/>
  </si>
  <si>
    <t>3（看護師等（※４）が協力した場合：6）</t>
    <phoneticPr fontId="20"/>
  </si>
  <si>
    <t>-</t>
    <phoneticPr fontId="20"/>
  </si>
  <si>
    <t>対象経費（※４）</t>
    <rPh sb="0" eb="2">
      <t>タイショウ</t>
    </rPh>
    <rPh sb="2" eb="4">
      <t>ケイヒ</t>
    </rPh>
    <phoneticPr fontId="20"/>
  </si>
  <si>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20"/>
  </si>
  <si>
    <t>・また、１事業所・施設における１利用者につき１回まで助成することができる。
・１事業所・施設に（１）①と（２）①・②両方を助成することができる。</t>
    <rPh sb="16" eb="19">
      <t>リヨウシャ</t>
    </rPh>
    <phoneticPr fontId="20"/>
  </si>
  <si>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20"/>
  </si>
  <si>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20"/>
  </si>
  <si>
    <t>は、１つの事業所として取扱う。</t>
    <phoneticPr fontId="20"/>
  </si>
  <si>
    <t xml:space="preserve">※２　具体的には以下の事業所を指す。なお、実際にサービス再開につながったか否かは問わない。
</t>
    <rPh sb="11" eb="14">
      <t>ジギョウショ</t>
    </rPh>
    <rPh sb="15" eb="16">
      <t>サ</t>
    </rPh>
    <phoneticPr fontId="20"/>
  </si>
  <si>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20"/>
  </si>
  <si>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20"/>
  </si>
  <si>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20"/>
  </si>
  <si>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20"/>
  </si>
  <si>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20"/>
  </si>
  <si>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20"/>
  </si>
  <si>
    <t>※３　１利用者につき、16と17は併給不可である。</t>
    <rPh sb="4" eb="7">
      <t>リヨウシャ</t>
    </rPh>
    <rPh sb="17" eb="19">
      <t>ヘイキュウ</t>
    </rPh>
    <rPh sb="19" eb="21">
      <t>フカ</t>
    </rPh>
    <phoneticPr fontId="20"/>
  </si>
  <si>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20"/>
  </si>
  <si>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20"/>
  </si>
  <si>
    <t>基準単価（単位：千円、１都道府県・指定都市・中核市当たり）</t>
    <rPh sb="12" eb="16">
      <t>トドウフケン</t>
    </rPh>
    <rPh sb="17" eb="21">
      <t>シテイトシ</t>
    </rPh>
    <rPh sb="22" eb="25">
      <t>チュウカクシ</t>
    </rPh>
    <phoneticPr fontId="20"/>
  </si>
  <si>
    <t>（４）　都道府県の事務費支援事業</t>
    <phoneticPr fontId="20"/>
  </si>
  <si>
    <t>厚生労働大臣が必要と認める額</t>
    <rPh sb="0" eb="2">
      <t>コウセイ</t>
    </rPh>
    <rPh sb="2" eb="4">
      <t>ロウドウ</t>
    </rPh>
    <rPh sb="4" eb="6">
      <t>ダイジン</t>
    </rPh>
    <rPh sb="7" eb="9">
      <t>ヒツヨウ</t>
    </rPh>
    <phoneticPr fontId="20"/>
  </si>
  <si>
    <t>対象経費</t>
    <rPh sb="0" eb="2">
      <t>タイショウ</t>
    </rPh>
    <rPh sb="2" eb="4">
      <t>ケイヒ</t>
    </rPh>
    <phoneticPr fontId="20"/>
  </si>
  <si>
    <t>・（１）から（３）の事業実施及び指導監督等を行うために要する経費
＊他の補助金等により人件費の補助が行われている職員については、本事業の補助対象とはしない。</t>
    <phoneticPr fontId="20"/>
  </si>
  <si>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20"/>
  </si>
  <si>
    <t>【災害備蓄等への対応】</t>
    <rPh sb="1" eb="3">
      <t>サイガイ</t>
    </rPh>
    <rPh sb="3" eb="5">
      <t>ビチク</t>
    </rPh>
    <rPh sb="5" eb="6">
      <t>トウ</t>
    </rPh>
    <rPh sb="8" eb="10">
      <t>タイオウ</t>
    </rPh>
    <phoneticPr fontId="7"/>
  </si>
  <si>
    <t>富山県</t>
  </si>
  <si>
    <t>申請にあたっての確認事項</t>
    <rPh sb="0" eb="2">
      <t>シンセイ</t>
    </rPh>
    <rPh sb="8" eb="10">
      <t>カクニン</t>
    </rPh>
    <rPh sb="10" eb="12">
      <t>ジコウ</t>
    </rPh>
    <phoneticPr fontId="7"/>
  </si>
  <si>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7"/>
  </si>
  <si>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7"/>
  </si>
  <si>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7"/>
  </si>
  <si>
    <r>
      <t xml:space="preserve">事業者からExcelファイルを受領し、内容を審査
</t>
    </r>
    <r>
      <rPr>
        <sz val="10"/>
        <color rgb="FF0070C0"/>
        <rFont val="ＭＳ 明朝"/>
        <family val="1"/>
        <charset val="128"/>
      </rPr>
      <t>※都道府県が受付業務を民間事業者に委託する場合は、委託事業者を通じて都道府県に送付</t>
    </r>
    <rPh sb="0" eb="3">
      <t>ジギョウシャ</t>
    </rPh>
    <rPh sb="15" eb="17">
      <t>ジュリョウ</t>
    </rPh>
    <rPh sb="19" eb="21">
      <t>ナイヨウ</t>
    </rPh>
    <rPh sb="22" eb="24">
      <t>シンサ</t>
    </rPh>
    <rPh sb="26" eb="30">
      <t>トドウフケン</t>
    </rPh>
    <rPh sb="31" eb="33">
      <t>ウケツケ</t>
    </rPh>
    <rPh sb="33" eb="35">
      <t>ギョウム</t>
    </rPh>
    <rPh sb="36" eb="38">
      <t>ミンカン</t>
    </rPh>
    <rPh sb="38" eb="41">
      <t>ジギョウシャ</t>
    </rPh>
    <rPh sb="42" eb="44">
      <t>イタク</t>
    </rPh>
    <rPh sb="46" eb="48">
      <t>バアイ</t>
    </rPh>
    <rPh sb="50" eb="52">
      <t>イタク</t>
    </rPh>
    <rPh sb="52" eb="54">
      <t>ジギョウ</t>
    </rPh>
    <rPh sb="54" eb="55">
      <t>シャ</t>
    </rPh>
    <rPh sb="56" eb="57">
      <t>ツウ</t>
    </rPh>
    <rPh sb="59" eb="63">
      <t>トドウフケン</t>
    </rPh>
    <rPh sb="64" eb="66">
      <t>ソウフ</t>
    </rPh>
    <phoneticPr fontId="7"/>
  </si>
  <si>
    <t>都道府県等内で必要な作業を行い、事業者に補助金を交付</t>
    <rPh sb="20" eb="22">
      <t>ホジョ</t>
    </rPh>
    <phoneticPr fontId="7"/>
  </si>
  <si>
    <t>富山県知事</t>
    <rPh sb="0" eb="3">
      <t>トヤマケン</t>
    </rPh>
    <rPh sb="3" eb="5">
      <t>チジ</t>
    </rPh>
    <phoneticPr fontId="7"/>
  </si>
  <si>
    <t>補助予定額（千円）</t>
    <rPh sb="0" eb="5">
      <t>ホジョヨテイガク</t>
    </rPh>
    <rPh sb="6" eb="8">
      <t>センエン</t>
    </rPh>
    <phoneticPr fontId="7"/>
  </si>
  <si>
    <t>　　申　請　額　</t>
    <rPh sb="2" eb="3">
      <t>サル</t>
    </rPh>
    <rPh sb="4" eb="5">
      <t>ショウ</t>
    </rPh>
    <rPh sb="6" eb="7">
      <t>ガク</t>
    </rPh>
    <phoneticPr fontId="7"/>
  </si>
  <si>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7"/>
  </si>
  <si>
    <t>支店名</t>
    <rPh sb="0" eb="3">
      <t>シテンメイ</t>
    </rPh>
    <phoneticPr fontId="7"/>
  </si>
  <si>
    <t>口座番号</t>
    <rPh sb="0" eb="2">
      <t>コウザ</t>
    </rPh>
    <rPh sb="2" eb="4">
      <t>バンゴウ</t>
    </rPh>
    <phoneticPr fontId="7"/>
  </si>
  <si>
    <t>（振込口座情報）</t>
    <rPh sb="1" eb="3">
      <t>フリコミ</t>
    </rPh>
    <rPh sb="5" eb="7">
      <t>ジョウホウ</t>
    </rPh>
    <phoneticPr fontId="7"/>
  </si>
  <si>
    <t>〒</t>
    <phoneticPr fontId="7"/>
  </si>
  <si>
    <t>－</t>
    <phoneticPr fontId="7"/>
  </si>
  <si>
    <t>法人名</t>
    <rPh sb="0" eb="2">
      <t>ホウジン</t>
    </rPh>
    <rPh sb="2" eb="3">
      <t>メイ</t>
    </rPh>
    <phoneticPr fontId="7"/>
  </si>
  <si>
    <t>代表者
役職名</t>
    <rPh sb="0" eb="3">
      <t>ダイヒョウシャ</t>
    </rPh>
    <rPh sb="4" eb="6">
      <t>ヤクショク</t>
    </rPh>
    <rPh sb="6" eb="7">
      <t>メイ</t>
    </rPh>
    <phoneticPr fontId="7"/>
  </si>
  <si>
    <t>氏名</t>
    <rPh sb="0" eb="2">
      <t>シメイ</t>
    </rPh>
    <phoneticPr fontId="7"/>
  </si>
  <si>
    <r>
      <rPr>
        <b/>
        <sz val="24"/>
        <color indexed="10"/>
        <rFont val="ＭＳ Ｐゴシック"/>
        <family val="3"/>
        <charset val="128"/>
      </rPr>
      <t>カナ</t>
    </r>
    <r>
      <rPr>
        <b/>
        <sz val="18"/>
        <rFont val="ＭＳ Ｐゴシック"/>
        <family val="3"/>
        <charset val="128"/>
      </rPr>
      <t xml:space="preserve">口座名義（法人名）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7" eb="9">
      <t>ホウジン</t>
    </rPh>
    <rPh sb="9" eb="10">
      <t>メイ</t>
    </rPh>
    <rPh sb="14" eb="16">
      <t>ツウチョウ</t>
    </rPh>
    <rPh sb="17" eb="19">
      <t>ヒョウキ</t>
    </rPh>
    <rPh sb="26" eb="28">
      <t>コウザ</t>
    </rPh>
    <rPh sb="28" eb="30">
      <t>メイギ</t>
    </rPh>
    <rPh sb="31" eb="33">
      <t>キニュウ</t>
    </rPh>
    <phoneticPr fontId="7"/>
  </si>
  <si>
    <t>ゆうちょ銀行以外の金融機関</t>
    <rPh sb="4" eb="6">
      <t>ギンコウ</t>
    </rPh>
    <rPh sb="6" eb="8">
      <t>イガイ</t>
    </rPh>
    <rPh sb="9" eb="11">
      <t>キンユウ</t>
    </rPh>
    <rPh sb="11" eb="13">
      <t>キカン</t>
    </rPh>
    <phoneticPr fontId="7"/>
  </si>
  <si>
    <t>金融機関名</t>
    <rPh sb="0" eb="2">
      <t>キンユウ</t>
    </rPh>
    <rPh sb="2" eb="4">
      <t>キカン</t>
    </rPh>
    <rPh sb="4" eb="5">
      <t>メイ</t>
    </rPh>
    <phoneticPr fontId="7"/>
  </si>
  <si>
    <t>"本店"の場合には、プルダウンリストから"本店"を選択すること。</t>
    <phoneticPr fontId="7"/>
  </si>
  <si>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7"/>
  </si>
  <si>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7"/>
  </si>
  <si>
    <r>
      <t xml:space="preserve">預金種類
</t>
    </r>
    <r>
      <rPr>
        <b/>
        <sz val="12"/>
        <rFont val="ＭＳ Ｐゴシック"/>
        <family val="3"/>
        <charset val="128"/>
      </rPr>
      <t>※普通預金、当座預金、別段預金のいずれかを記入</t>
    </r>
    <rPh sb="0" eb="2">
      <t>ヨキン</t>
    </rPh>
    <rPh sb="2" eb="4">
      <t>シュルイ</t>
    </rPh>
    <rPh sb="7" eb="9">
      <t>フツウ</t>
    </rPh>
    <rPh sb="9" eb="11">
      <t>ヨキン</t>
    </rPh>
    <rPh sb="12" eb="14">
      <t>トウザ</t>
    </rPh>
    <rPh sb="14" eb="16">
      <t>ヨキン</t>
    </rPh>
    <rPh sb="17" eb="19">
      <t>ベツダン</t>
    </rPh>
    <rPh sb="19" eb="21">
      <t>ヨキン</t>
    </rPh>
    <rPh sb="27" eb="29">
      <t>キニュウ</t>
    </rPh>
    <phoneticPr fontId="7"/>
  </si>
  <si>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7"/>
  </si>
  <si>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7"/>
  </si>
  <si>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7"/>
  </si>
  <si>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7"/>
  </si>
  <si>
    <t>ゆうちょ銀行</t>
    <rPh sb="4" eb="6">
      <t>ギンコウ</t>
    </rPh>
    <phoneticPr fontId="7"/>
  </si>
  <si>
    <t>店名</t>
    <rPh sb="0" eb="2">
      <t>テンメイ</t>
    </rPh>
    <phoneticPr fontId="7"/>
  </si>
  <si>
    <t>店番</t>
    <rPh sb="0" eb="1">
      <t>ミセ</t>
    </rPh>
    <rPh sb="1" eb="2">
      <t>バン</t>
    </rPh>
    <phoneticPr fontId="7"/>
  </si>
  <si>
    <t>預金種目</t>
    <rPh sb="0" eb="4">
      <t>ヨキンシュモク</t>
    </rPh>
    <phoneticPr fontId="7"/>
  </si>
  <si>
    <t>記号</t>
    <rPh sb="0" eb="2">
      <t>キゴウ</t>
    </rPh>
    <phoneticPr fontId="7"/>
  </si>
  <si>
    <t>番号</t>
    <rPh sb="0" eb="2">
      <t>バンゴウ</t>
    </rPh>
    <phoneticPr fontId="7"/>
  </si>
  <si>
    <t>※番号が８桁未満の場合は、頭に”０”を付けて８桁にすること。</t>
    <rPh sb="1" eb="3">
      <t>バンゴウ</t>
    </rPh>
    <rPh sb="5" eb="6">
      <t>ケタ</t>
    </rPh>
    <rPh sb="6" eb="8">
      <t>ミマン</t>
    </rPh>
    <rPh sb="9" eb="11">
      <t>バアイ</t>
    </rPh>
    <rPh sb="13" eb="14">
      <t>アタマ</t>
    </rPh>
    <rPh sb="14" eb="15">
      <t>バントウ</t>
    </rPh>
    <rPh sb="19" eb="20">
      <t>ツ</t>
    </rPh>
    <rPh sb="23" eb="24">
      <t>ケタ</t>
    </rPh>
    <phoneticPr fontId="7"/>
  </si>
  <si>
    <t>　　上記、銀行口座についての問い合わせ先</t>
    <rPh sb="2" eb="4">
      <t>ジョウキ</t>
    </rPh>
    <rPh sb="19" eb="20">
      <t>サキ</t>
    </rPh>
    <phoneticPr fontId="7"/>
  </si>
  <si>
    <t>担当者
役職名</t>
    <rPh sb="0" eb="3">
      <t>タントウシャ</t>
    </rPh>
    <rPh sb="4" eb="6">
      <t>ヤクショク</t>
    </rPh>
    <rPh sb="6" eb="7">
      <t>メイ</t>
    </rPh>
    <phoneticPr fontId="7"/>
  </si>
  <si>
    <t>メール
アドレス</t>
    <phoneticPr fontId="7"/>
  </si>
  <si>
    <t>※２注意　契約書の一部となり、容易に変更ができないので、記入漏れ・記入誤りがないかご確認のうえ、ご提出ください。</t>
    <rPh sb="2" eb="4">
      <t>チュウイ</t>
    </rPh>
    <rPh sb="5" eb="8">
      <t>ケイヤクショ</t>
    </rPh>
    <rPh sb="9" eb="11">
      <t>イチブ</t>
    </rPh>
    <rPh sb="15" eb="17">
      <t>ヨウイ</t>
    </rPh>
    <rPh sb="18" eb="20">
      <t>ヘンコウ</t>
    </rPh>
    <rPh sb="28" eb="30">
      <t>キニュウ</t>
    </rPh>
    <rPh sb="30" eb="31">
      <t>モ</t>
    </rPh>
    <rPh sb="33" eb="35">
      <t>キニュウ</t>
    </rPh>
    <rPh sb="35" eb="36">
      <t>アヤマ</t>
    </rPh>
    <rPh sb="42" eb="44">
      <t>カクニン</t>
    </rPh>
    <rPh sb="49" eb="51">
      <t>テイシュツ</t>
    </rPh>
    <phoneticPr fontId="7"/>
  </si>
  <si>
    <t>銀行口座情報に必要事項を入力</t>
    <rPh sb="0" eb="6">
      <t>ギンコウコウザジョウホウ</t>
    </rPh>
    <rPh sb="7" eb="9">
      <t>ヒツヨウ</t>
    </rPh>
    <rPh sb="9" eb="11">
      <t>ジコウ</t>
    </rPh>
    <rPh sb="12" eb="14">
      <t>ニュウリョク</t>
    </rPh>
    <phoneticPr fontId="7"/>
  </si>
  <si>
    <t>申請額</t>
    <rPh sb="0" eb="3">
      <t>シンセイガク</t>
    </rPh>
    <phoneticPr fontId="7"/>
  </si>
  <si>
    <t>補助上限額</t>
    <rPh sb="0" eb="2">
      <t>ホジョ</t>
    </rPh>
    <rPh sb="2" eb="5">
      <t>ジョウゲンガク</t>
    </rPh>
    <phoneticPr fontId="7"/>
  </si>
  <si>
    <t>千円</t>
    <rPh sb="0" eb="1">
      <t>セン</t>
    </rPh>
    <rPh sb="1" eb="2">
      <t>エン</t>
    </rPh>
    <phoneticPr fontId="7"/>
  </si>
  <si>
    <t>振込先口座</t>
    <rPh sb="0" eb="1">
      <t>フ</t>
    </rPh>
    <rPh sb="1" eb="2">
      <t>コ</t>
    </rPh>
    <rPh sb="2" eb="3">
      <t>サキ</t>
    </rPh>
    <rPh sb="3" eb="5">
      <t>コウザ</t>
    </rPh>
    <phoneticPr fontId="7"/>
  </si>
  <si>
    <t>事業所番号</t>
    <rPh sb="0" eb="3">
      <t>ジギョウショ</t>
    </rPh>
    <rPh sb="3" eb="5">
      <t>バンゴウ</t>
    </rPh>
    <phoneticPr fontId="7"/>
  </si>
  <si>
    <t>短期入所（空床利用型除く）</t>
    <phoneticPr fontId="7"/>
  </si>
  <si>
    <t>福祉型障害児入所施設</t>
    <phoneticPr fontId="7"/>
  </si>
  <si>
    <t>医療型障害児入所施設</t>
    <phoneticPr fontId="7"/>
  </si>
  <si>
    <t>療養介護</t>
    <phoneticPr fontId="7"/>
  </si>
  <si>
    <t>生活介護</t>
    <phoneticPr fontId="7"/>
  </si>
  <si>
    <t>自立訓練（機能訓練、生活訓練（宿泊型含む））</t>
    <phoneticPr fontId="7"/>
  </si>
  <si>
    <t>就労移行支援</t>
    <phoneticPr fontId="7"/>
  </si>
  <si>
    <t>就労継続支援Ａ型</t>
    <phoneticPr fontId="7"/>
  </si>
  <si>
    <t>就労継続支援Ｂ型</t>
    <phoneticPr fontId="7"/>
  </si>
  <si>
    <t>就労選択支援</t>
    <phoneticPr fontId="7"/>
  </si>
  <si>
    <t>児童発達支援</t>
    <phoneticPr fontId="7"/>
  </si>
  <si>
    <t>放課後等デイサービス</t>
    <phoneticPr fontId="7"/>
  </si>
  <si>
    <t>居宅介護</t>
    <phoneticPr fontId="7"/>
  </si>
  <si>
    <t>重度訪問介護</t>
    <phoneticPr fontId="7"/>
  </si>
  <si>
    <t>同行援護</t>
    <phoneticPr fontId="7"/>
  </si>
  <si>
    <t>行動援護</t>
    <phoneticPr fontId="7"/>
  </si>
  <si>
    <t>居宅訪問型児童発達支援</t>
    <phoneticPr fontId="7"/>
  </si>
  <si>
    <t>保育所等訪問支援</t>
    <phoneticPr fontId="7"/>
  </si>
  <si>
    <t>計画相談支援</t>
    <phoneticPr fontId="7"/>
  </si>
  <si>
    <t>障害児相談支援</t>
    <phoneticPr fontId="7"/>
  </si>
  <si>
    <t>地域移行支援</t>
    <phoneticPr fontId="7"/>
  </si>
  <si>
    <t>地域定着支援</t>
    <phoneticPr fontId="7"/>
  </si>
  <si>
    <r>
      <t xml:space="preserve">提供サービス
</t>
    </r>
    <r>
      <rPr>
        <sz val="6"/>
        <rFont val="ＭＳ Ｐ明朝"/>
        <family val="1"/>
        <charset val="128"/>
      </rPr>
      <t>（プルダウンから選択）</t>
    </r>
    <rPh sb="0" eb="2">
      <t>テイキョウ</t>
    </rPh>
    <rPh sb="15" eb="17">
      <t>センタク</t>
    </rPh>
    <phoneticPr fontId="7"/>
  </si>
  <si>
    <t>１月あたり延べ利用者数300人以下</t>
    <phoneticPr fontId="7"/>
  </si>
  <si>
    <t>１月あたり延べ利用者数301人以上600人以下</t>
    <phoneticPr fontId="7"/>
  </si>
  <si>
    <t>１月あたり延べ利用者数601人以上</t>
    <phoneticPr fontId="7"/>
  </si>
  <si>
    <t>１月あたり延べ訪問回数200回以下</t>
    <phoneticPr fontId="7"/>
  </si>
  <si>
    <t>１月あたり延べ訪問回数201回以上 2,000回以下</t>
    <phoneticPr fontId="7"/>
  </si>
  <si>
    <t>１月あたり延べ訪問回数2,001回以上</t>
    <phoneticPr fontId="7"/>
  </si>
  <si>
    <t>共同生活援助</t>
    <rPh sb="0" eb="6">
      <t>キョウドウセイカツエンジョ</t>
    </rPh>
    <phoneticPr fontId="7"/>
  </si>
  <si>
    <t>障害者支援施設</t>
    <rPh sb="0" eb="7">
      <t>ショウガイシャシエンシセツ</t>
    </rPh>
    <phoneticPr fontId="7"/>
  </si>
  <si>
    <t>就労定着支援</t>
    <rPh sb="0" eb="2">
      <t>シュウロウ</t>
    </rPh>
    <rPh sb="2" eb="4">
      <t>テイチャク</t>
    </rPh>
    <rPh sb="4" eb="6">
      <t>シエン</t>
    </rPh>
    <phoneticPr fontId="7"/>
  </si>
  <si>
    <t>自立生活援助</t>
    <rPh sb="0" eb="4">
      <t>ジリツセイカツ</t>
    </rPh>
    <rPh sb="4" eb="6">
      <t>エンジョ</t>
    </rPh>
    <phoneticPr fontId="7"/>
  </si>
  <si>
    <t>なし</t>
    <phoneticPr fontId="7"/>
  </si>
  <si>
    <t>利用者数</t>
    <rPh sb="0" eb="2">
      <t>リヨウ</t>
    </rPh>
    <rPh sb="2" eb="3">
      <t>シャ</t>
    </rPh>
    <rPh sb="3" eb="4">
      <t>スウ</t>
    </rPh>
    <phoneticPr fontId="7"/>
  </si>
  <si>
    <t>訪問回数</t>
    <rPh sb="0" eb="2">
      <t>ホウモン</t>
    </rPh>
    <rPh sb="2" eb="4">
      <t>カイスウ</t>
    </rPh>
    <phoneticPr fontId="7"/>
  </si>
  <si>
    <r>
      <t xml:space="preserve">延べ訪問回数又は
延べ利用者数
</t>
    </r>
    <r>
      <rPr>
        <sz val="6"/>
        <rFont val="ＭＳ Ｐ明朝"/>
        <family val="1"/>
        <charset val="128"/>
      </rPr>
      <t>※通所系・訪問系の場合のみ選択</t>
    </r>
    <rPh sb="0" eb="1">
      <t>ノ</t>
    </rPh>
    <rPh sb="2" eb="4">
      <t>ホウモン</t>
    </rPh>
    <rPh sb="4" eb="6">
      <t>カイスウ</t>
    </rPh>
    <rPh sb="6" eb="7">
      <t>マタ</t>
    </rPh>
    <rPh sb="9" eb="10">
      <t>ノ</t>
    </rPh>
    <rPh sb="11" eb="13">
      <t>リヨウ</t>
    </rPh>
    <rPh sb="13" eb="14">
      <t>シャ</t>
    </rPh>
    <rPh sb="14" eb="15">
      <t>スウ</t>
    </rPh>
    <rPh sb="17" eb="19">
      <t>ツウショ</t>
    </rPh>
    <rPh sb="19" eb="20">
      <t>ケイ</t>
    </rPh>
    <rPh sb="21" eb="23">
      <t>ホウモン</t>
    </rPh>
    <rPh sb="23" eb="24">
      <t>ケイ</t>
    </rPh>
    <rPh sb="25" eb="27">
      <t>バアイ</t>
    </rPh>
    <rPh sb="29" eb="31">
      <t>センタク</t>
    </rPh>
    <phoneticPr fontId="7"/>
  </si>
  <si>
    <t>可</t>
    <rPh sb="0" eb="1">
      <t>カ</t>
    </rPh>
    <phoneticPr fontId="7"/>
  </si>
  <si>
    <t>不可</t>
    <rPh sb="0" eb="2">
      <t>フカ</t>
    </rPh>
    <phoneticPr fontId="7"/>
  </si>
  <si>
    <t>左記に相違ない場合、
以下に✓を記入</t>
    <rPh sb="0" eb="2">
      <t>サキ</t>
    </rPh>
    <rPh sb="3" eb="5">
      <t>ソウイ</t>
    </rPh>
    <rPh sb="7" eb="9">
      <t>バアイ</t>
    </rPh>
    <rPh sb="11" eb="13">
      <t>イカ</t>
    </rPh>
    <rPh sb="16" eb="18">
      <t>キニュウ</t>
    </rPh>
    <phoneticPr fontId="7"/>
  </si>
  <si>
    <t>誓約</t>
    <rPh sb="0" eb="2">
      <t>セイヤク</t>
    </rPh>
    <phoneticPr fontId="7"/>
  </si>
  <si>
    <t>誓約する場合、
以下に✓を記入</t>
    <rPh sb="0" eb="2">
      <t>セイヤク</t>
    </rPh>
    <rPh sb="4" eb="6">
      <t>バアイ</t>
    </rPh>
    <rPh sb="8" eb="10">
      <t>イカ</t>
    </rPh>
    <rPh sb="13" eb="15">
      <t>キニュウ</t>
    </rPh>
    <phoneticPr fontId="7"/>
  </si>
  <si>
    <t>法人名</t>
    <rPh sb="0" eb="3">
      <t>ホウジンメイ</t>
    </rPh>
    <phoneticPr fontId="7"/>
  </si>
  <si>
    <t>代表者職名</t>
    <rPh sb="0" eb="3">
      <t>ダイヒョウシャ</t>
    </rPh>
    <rPh sb="3" eb="4">
      <t>ショク</t>
    </rPh>
    <rPh sb="4" eb="5">
      <t>メイ</t>
    </rPh>
    <phoneticPr fontId="7"/>
  </si>
  <si>
    <t>【障害福祉サービスを円滑に継続するための対応】</t>
    <rPh sb="1" eb="3">
      <t>ショウガイ</t>
    </rPh>
    <rPh sb="3" eb="5">
      <t>フクシ</t>
    </rPh>
    <rPh sb="10" eb="12">
      <t>エンカツ</t>
    </rPh>
    <rPh sb="13" eb="15">
      <t>ケイゾク</t>
    </rPh>
    <rPh sb="20" eb="22">
      <t>タイオウ</t>
    </rPh>
    <phoneticPr fontId="7"/>
  </si>
  <si>
    <t>同一建物・同一敷地減算がある場合</t>
    <phoneticPr fontId="7"/>
  </si>
  <si>
    <t>　　　私は、令和８年度障害福祉サービス事業所等に対するサービス継続支援事業費補助金を申請する
　　にあたり、上記（１）～（５）の内容について、誓約します。
　　　なお、この誓約が虚偽であり、又はこの誓約に反したことにより、当方が不利益を被ることとなっても、
　　異議は一切申し立てません。</t>
    <rPh sb="37" eb="38">
      <t>ヒ</t>
    </rPh>
    <rPh sb="38" eb="41">
      <t>ホジョキン</t>
    </rPh>
    <phoneticPr fontId="7"/>
  </si>
  <si>
    <t>（通所系）</t>
    <rPh sb="1" eb="4">
      <t>ツウショケイ</t>
    </rPh>
    <phoneticPr fontId="20"/>
  </si>
  <si>
    <t>事業所①</t>
    <rPh sb="0" eb="3">
      <t>ジギョウショ</t>
    </rPh>
    <phoneticPr fontId="68"/>
  </si>
  <si>
    <t>事業所番号</t>
    <rPh sb="0" eb="3">
      <t>ジギョウショ</t>
    </rPh>
    <rPh sb="3" eb="5">
      <t>バンゴウ</t>
    </rPh>
    <phoneticPr fontId="68"/>
  </si>
  <si>
    <t>事業所名</t>
    <rPh sb="0" eb="3">
      <t>ジギョウショ</t>
    </rPh>
    <rPh sb="3" eb="4">
      <t>メイ</t>
    </rPh>
    <phoneticPr fontId="68"/>
  </si>
  <si>
    <t>サービス名</t>
    <rPh sb="4" eb="5">
      <t>メイ</t>
    </rPh>
    <phoneticPr fontId="68"/>
  </si>
  <si>
    <t>指定日</t>
    <rPh sb="0" eb="3">
      <t>シテイビ</t>
    </rPh>
    <phoneticPr fontId="68"/>
  </si>
  <si>
    <t>定員数</t>
    <rPh sb="0" eb="2">
      <t>テイイン</t>
    </rPh>
    <rPh sb="2" eb="3">
      <t>スウ</t>
    </rPh>
    <phoneticPr fontId="68"/>
  </si>
  <si>
    <t>１か月あたりの延べ利用者数</t>
    <rPh sb="7" eb="8">
      <t>ノ</t>
    </rPh>
    <rPh sb="9" eb="13">
      <t>リヨウシャスウ</t>
    </rPh>
    <phoneticPr fontId="68"/>
  </si>
  <si>
    <t>基準単価</t>
    <rPh sb="0" eb="4">
      <t>キジュンタンカ</t>
    </rPh>
    <phoneticPr fontId="68"/>
  </si>
  <si>
    <t>パターン①【令和７年１０月３１日までに指定を受けた事業所】</t>
    <phoneticPr fontId="20"/>
  </si>
  <si>
    <t>（令和７年１０月１日～令和８年３月３１日）</t>
    <rPh sb="1" eb="3">
      <t>レイワ</t>
    </rPh>
    <rPh sb="4" eb="5">
      <t>ネン</t>
    </rPh>
    <rPh sb="7" eb="8">
      <t>ガツ</t>
    </rPh>
    <rPh sb="9" eb="10">
      <t>ニチ</t>
    </rPh>
    <rPh sb="11" eb="13">
      <t>レイワ</t>
    </rPh>
    <rPh sb="14" eb="15">
      <t>ネン</t>
    </rPh>
    <rPh sb="16" eb="17">
      <t>ガツ</t>
    </rPh>
    <rPh sb="19" eb="20">
      <t>ニチ</t>
    </rPh>
    <phoneticPr fontId="68"/>
  </si>
  <si>
    <t>R7.10</t>
    <phoneticPr fontId="68"/>
  </si>
  <si>
    <t>R7.11</t>
  </si>
  <si>
    <t>R7.12</t>
  </si>
  <si>
    <t>R8.1</t>
    <phoneticPr fontId="20"/>
  </si>
  <si>
    <t>R8.2</t>
  </si>
  <si>
    <t>R8.3</t>
  </si>
  <si>
    <t>平均値</t>
    <rPh sb="0" eb="2">
      <t>ヘイキン</t>
    </rPh>
    <rPh sb="2" eb="3">
      <t>チ</t>
    </rPh>
    <phoneticPr fontId="68"/>
  </si>
  <si>
    <t>延べ利用者数</t>
    <rPh sb="0" eb="1">
      <t>ノ</t>
    </rPh>
    <rPh sb="2" eb="5">
      <t>リヨウシャ</t>
    </rPh>
    <rPh sb="5" eb="6">
      <t>スウ</t>
    </rPh>
    <phoneticPr fontId="68"/>
  </si>
  <si>
    <t>利用者数（実数）</t>
    <rPh sb="0" eb="3">
      <t>リヨウシャ</t>
    </rPh>
    <rPh sb="3" eb="4">
      <t>スウ</t>
    </rPh>
    <rPh sb="5" eb="7">
      <t>ジッスウ</t>
    </rPh>
    <phoneticPr fontId="68"/>
  </si>
  <si>
    <t>サービス提供日数</t>
    <rPh sb="4" eb="6">
      <t>テイキョウ</t>
    </rPh>
    <rPh sb="6" eb="7">
      <t>ニチ</t>
    </rPh>
    <rPh sb="7" eb="8">
      <t>スウ</t>
    </rPh>
    <phoneticPr fontId="68"/>
  </si>
  <si>
    <t>パターン②【令和７年１１月１日以降に指定を受けた事業所】</t>
    <rPh sb="15" eb="17">
      <t>イコウ</t>
    </rPh>
    <phoneticPr fontId="20"/>
  </si>
  <si>
    <t>事業所②</t>
    <rPh sb="0" eb="3">
      <t>ジギョウショ</t>
    </rPh>
    <phoneticPr fontId="68"/>
  </si>
  <si>
    <t>事業所③</t>
    <rPh sb="0" eb="3">
      <t>ジギョウショ</t>
    </rPh>
    <phoneticPr fontId="68"/>
  </si>
  <si>
    <t>事業所④</t>
    <rPh sb="0" eb="3">
      <t>ジギョウショ</t>
    </rPh>
    <phoneticPr fontId="68"/>
  </si>
  <si>
    <t>事業所⑤</t>
    <rPh sb="0" eb="3">
      <t>ジギョウショ</t>
    </rPh>
    <phoneticPr fontId="68"/>
  </si>
  <si>
    <t>事業所⑥</t>
    <rPh sb="0" eb="3">
      <t>ジギョウショ</t>
    </rPh>
    <phoneticPr fontId="68"/>
  </si>
  <si>
    <t>事業所⑦</t>
    <rPh sb="0" eb="3">
      <t>ジギョウショ</t>
    </rPh>
    <phoneticPr fontId="68"/>
  </si>
  <si>
    <t>事業所⑧</t>
    <rPh sb="0" eb="3">
      <t>ジギョウショ</t>
    </rPh>
    <phoneticPr fontId="68"/>
  </si>
  <si>
    <t>居宅介護の場合</t>
    <rPh sb="0" eb="4">
      <t>キョタクカイゴ</t>
    </rPh>
    <rPh sb="5" eb="7">
      <t>バアイ</t>
    </rPh>
    <phoneticPr fontId="68"/>
  </si>
  <si>
    <t>４　添付書類</t>
    <rPh sb="2" eb="6">
      <t>テンプショルイ</t>
    </rPh>
    <phoneticPr fontId="7"/>
  </si>
  <si>
    <t>延べ訪問回数</t>
    <rPh sb="0" eb="1">
      <t>ノ</t>
    </rPh>
    <rPh sb="2" eb="6">
      <t>ホウモンカイスウ</t>
    </rPh>
    <phoneticPr fontId="68"/>
  </si>
  <si>
    <t>１か月あたりの延べ訪問回数</t>
    <rPh sb="7" eb="8">
      <t>ノ</t>
    </rPh>
    <rPh sb="9" eb="13">
      <t>ホウモンカイスウ</t>
    </rPh>
    <phoneticPr fontId="68"/>
  </si>
  <si>
    <t>（訪問系）</t>
    <rPh sb="1" eb="3">
      <t>ホウモン</t>
    </rPh>
    <rPh sb="3" eb="4">
      <t>ケイ</t>
    </rPh>
    <phoneticPr fontId="20"/>
  </si>
  <si>
    <t>今回申請する事業所等について
　・令和８年８月１日時点において富山県内に所在しない障害福祉サービス事業所等ではありません。
　・令和８年８月１日及び申請日時点において稼働していない障害福祉サービス事業所等ではありません。
　・県又は市町村が運営する事業所等ではありません。</t>
    <rPh sb="41" eb="45">
      <t>ショウガイフクシ</t>
    </rPh>
    <rPh sb="49" eb="52">
      <t>ジギョウショ</t>
    </rPh>
    <rPh sb="52" eb="53">
      <t>トウ</t>
    </rPh>
    <rPh sb="90" eb="94">
      <t>ショウガイフクシ</t>
    </rPh>
    <rPh sb="98" eb="101">
      <t>ジギョウショ</t>
    </rPh>
    <rPh sb="101" eb="102">
      <t>トウ</t>
    </rPh>
    <phoneticPr fontId="7"/>
  </si>
  <si>
    <t>様式第１号（交付申請書及び実績報告書）に、申請者情報（法人名、法人住所、代表者名）日付、問い合わせ先欄を入力</t>
    <rPh sb="0" eb="2">
      <t>ヨウシキ</t>
    </rPh>
    <rPh sb="2" eb="3">
      <t>ダイ</t>
    </rPh>
    <rPh sb="4" eb="5">
      <t>ゴウ</t>
    </rPh>
    <rPh sb="6" eb="8">
      <t>コウフ</t>
    </rPh>
    <rPh sb="8" eb="11">
      <t>シンセイショ</t>
    </rPh>
    <rPh sb="11" eb="12">
      <t>オヨ</t>
    </rPh>
    <rPh sb="13" eb="18">
      <t>ジッセキホウコクショ</t>
    </rPh>
    <rPh sb="21" eb="24">
      <t>シンセイシャ</t>
    </rPh>
    <rPh sb="24" eb="26">
      <t>ジョウホウ</t>
    </rPh>
    <rPh sb="27" eb="29">
      <t>ホウジン</t>
    </rPh>
    <rPh sb="29" eb="30">
      <t>メイ</t>
    </rPh>
    <rPh sb="31" eb="33">
      <t>ホウジン</t>
    </rPh>
    <rPh sb="33" eb="35">
      <t>ジュウショ</t>
    </rPh>
    <rPh sb="36" eb="39">
      <t>ダイヒョウシャ</t>
    </rPh>
    <rPh sb="39" eb="40">
      <t>メイ</t>
    </rPh>
    <rPh sb="41" eb="43">
      <t>ヒヅケ</t>
    </rPh>
    <rPh sb="44" eb="45">
      <t>ト</t>
    </rPh>
    <rPh sb="46" eb="47">
      <t>ア</t>
    </rPh>
    <rPh sb="49" eb="50">
      <t>サキ</t>
    </rPh>
    <rPh sb="50" eb="51">
      <t>ラン</t>
    </rPh>
    <rPh sb="52" eb="54">
      <t>ニュウリョク</t>
    </rPh>
    <phoneticPr fontId="7"/>
  </si>
  <si>
    <t xml:space="preserve">    及び実績報告書</t>
    <phoneticPr fontId="7"/>
  </si>
  <si>
    <t xml:space="preserve">    令和８年度障害福祉サービス事業所等に対するサービス継続支援事業に係る交付申請書</t>
    <rPh sb="4" eb="6">
      <t>レイワ</t>
    </rPh>
    <rPh sb="7" eb="9">
      <t>ネンド</t>
    </rPh>
    <rPh sb="9" eb="13">
      <t>ショウガイフクシ</t>
    </rPh>
    <rPh sb="17" eb="20">
      <t>ジギョウショ</t>
    </rPh>
    <rPh sb="20" eb="21">
      <t>トウ</t>
    </rPh>
    <rPh sb="22" eb="23">
      <t>タイ</t>
    </rPh>
    <rPh sb="38" eb="40">
      <t>コウフ</t>
    </rPh>
    <rPh sb="40" eb="43">
      <t>シンセイショ</t>
    </rPh>
    <phoneticPr fontId="7"/>
  </si>
  <si>
    <t>２　障害福祉サービス事業所等に対するサービス継続支援事業に関する事業実施計画書及び</t>
    <rPh sb="2" eb="4">
      <t>ショウガイ</t>
    </rPh>
    <rPh sb="4" eb="6">
      <t>フクシ</t>
    </rPh>
    <rPh sb="10" eb="13">
      <t>ジギョウショ</t>
    </rPh>
    <rPh sb="13" eb="14">
      <t>トウ</t>
    </rPh>
    <rPh sb="15" eb="16">
      <t>タイ</t>
    </rPh>
    <rPh sb="22" eb="24">
      <t>ケイゾク</t>
    </rPh>
    <rPh sb="24" eb="26">
      <t>シエン</t>
    </rPh>
    <rPh sb="26" eb="28">
      <t>ジギョウ</t>
    </rPh>
    <rPh sb="29" eb="30">
      <t>カン</t>
    </rPh>
    <rPh sb="32" eb="34">
      <t>ジギョウ</t>
    </rPh>
    <rPh sb="34" eb="36">
      <t>ジッシ</t>
    </rPh>
    <rPh sb="36" eb="39">
      <t>ケイカクショ</t>
    </rPh>
    <rPh sb="39" eb="40">
      <t>オヨ</t>
    </rPh>
    <phoneticPr fontId="7"/>
  </si>
  <si>
    <t>障害福祉サービス事業所等に対するサービス継続支援事業に関する事業実施計画書及び事業実績報告書（事業所単位）</t>
    <rPh sb="0" eb="4">
      <t>ショウガイフクシ</t>
    </rPh>
    <rPh sb="37" eb="38">
      <t>オヨ</t>
    </rPh>
    <rPh sb="39" eb="46">
      <t>ジギョウジッセキホウコクショ</t>
    </rPh>
    <rPh sb="47" eb="50">
      <t>ジギョウショ</t>
    </rPh>
    <rPh sb="50" eb="52">
      <t>タンイ</t>
    </rPh>
    <phoneticPr fontId="7"/>
  </si>
  <si>
    <t>支出額</t>
    <rPh sb="0" eb="2">
      <t>シシュツ</t>
    </rPh>
    <phoneticPr fontId="7"/>
  </si>
  <si>
    <r>
      <t xml:space="preserve">所要額（円）
</t>
    </r>
    <r>
      <rPr>
        <b/>
        <sz val="10"/>
        <color rgb="FFFF0000"/>
        <rFont val="ＭＳ Ｐ明朝"/>
        <family val="1"/>
        <charset val="128"/>
      </rPr>
      <t>（税抜き）</t>
    </r>
    <rPh sb="0" eb="3">
      <t>ショヨウガク</t>
    </rPh>
    <rPh sb="4" eb="5">
      <t>エン</t>
    </rPh>
    <rPh sb="8" eb="10">
      <t>ゼイヌ</t>
    </rPh>
    <phoneticPr fontId="7"/>
  </si>
  <si>
    <t>品目</t>
    <rPh sb="0" eb="2">
      <t>ヒンモク</t>
    </rPh>
    <phoneticPr fontId="7"/>
  </si>
  <si>
    <t>用途・数量等</t>
    <rPh sb="0" eb="2">
      <t>ヨウト</t>
    </rPh>
    <rPh sb="3" eb="5">
      <t>スウリョウ</t>
    </rPh>
    <rPh sb="5" eb="6">
      <t>トウ</t>
    </rPh>
    <phoneticPr fontId="7"/>
  </si>
  <si>
    <t>用途・数量等</t>
    <rPh sb="0" eb="2">
      <t>ヨウト</t>
    </rPh>
    <rPh sb="3" eb="5">
      <t>スウリョウ</t>
    </rPh>
    <rPh sb="4" eb="5">
      <t>シナカズ</t>
    </rPh>
    <rPh sb="5" eb="6">
      <t>トウ</t>
    </rPh>
    <phoneticPr fontId="7"/>
  </si>
  <si>
    <r>
      <t>完成したExcelファイル</t>
    </r>
    <r>
      <rPr>
        <sz val="12"/>
        <rFont val="ＭＳ 明朝"/>
        <family val="1"/>
        <charset val="128"/>
      </rPr>
      <t>と支出内容を証明する資料</t>
    </r>
    <r>
      <rPr>
        <sz val="12"/>
        <color theme="1"/>
        <rFont val="ＭＳ 明朝"/>
        <family val="1"/>
        <charset val="128"/>
      </rPr>
      <t>を電子申請又は郵送で提出
（原則、電子申請）</t>
    </r>
    <rPh sb="26" eb="30">
      <t>デンシシンセイ</t>
    </rPh>
    <rPh sb="30" eb="31">
      <t>マタ</t>
    </rPh>
    <rPh sb="32" eb="34">
      <t>ユウソウ</t>
    </rPh>
    <rPh sb="35" eb="37">
      <t>テイシュツ</t>
    </rPh>
    <rPh sb="39" eb="41">
      <t>ゲンソク</t>
    </rPh>
    <rPh sb="42" eb="46">
      <t>デンシシンセイ</t>
    </rPh>
    <phoneticPr fontId="7"/>
  </si>
  <si>
    <t>（１）交付の要件を満たしています。
（２）交付のために提出した書類に虚偽はありません。
（３）補助金の申請は、１障害者支援施設等につき１回限りとします。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（５）国、県、市町村が交付する他の補助金等の対象経費ではありません。</t>
    <rPh sb="56" eb="63">
      <t>ショウガイシャシエンシセツ</t>
    </rPh>
    <phoneticPr fontId="7"/>
  </si>
  <si>
    <t>富山市０－０</t>
    <rPh sb="0" eb="3">
      <t>トヤマシ</t>
    </rPh>
    <phoneticPr fontId="7"/>
  </si>
  <si>
    <t>社会福祉法人○○</t>
    <rPh sb="0" eb="6">
      <t>シャカイフクシホウジン</t>
    </rPh>
    <phoneticPr fontId="7"/>
  </si>
  <si>
    <t>理事長　富山　花子</t>
    <rPh sb="0" eb="3">
      <t>リジチョウ</t>
    </rPh>
    <rPh sb="4" eb="6">
      <t>トヤマ</t>
    </rPh>
    <rPh sb="7" eb="9">
      <t>ハナコ</t>
    </rPh>
    <phoneticPr fontId="7"/>
  </si>
  <si>
    <t>富山市０－０</t>
    <rPh sb="0" eb="2">
      <t>トヤマ</t>
    </rPh>
    <rPh sb="2" eb="3">
      <t>シ</t>
    </rPh>
    <phoneticPr fontId="7"/>
  </si>
  <si>
    <t>総務部</t>
    <rPh sb="0" eb="3">
      <t>ソウムブ</t>
    </rPh>
    <phoneticPr fontId="7"/>
  </si>
  <si>
    <t>〇〇</t>
    <phoneticPr fontId="7"/>
  </si>
  <si>
    <t>000-000-0000</t>
    <phoneticPr fontId="7"/>
  </si>
  <si>
    <t>aaaaa@mail</t>
    <phoneticPr fontId="7"/>
  </si>
  <si>
    <t>1111111111</t>
    <phoneticPr fontId="7"/>
  </si>
  <si>
    <t>○○施設</t>
    <phoneticPr fontId="7"/>
  </si>
  <si>
    <t>富山市〇〇町●●番地</t>
    <phoneticPr fontId="7"/>
  </si>
  <si>
    <t>000-111-1111</t>
    <phoneticPr fontId="7"/>
  </si>
  <si>
    <t>○○</t>
    <phoneticPr fontId="7"/>
  </si>
  <si>
    <t>✓</t>
  </si>
  <si>
    <t>富山市０－０</t>
    <phoneticPr fontId="7"/>
  </si>
  <si>
    <t>社会福祉法人○○</t>
    <phoneticPr fontId="7"/>
  </si>
  <si>
    <t>理事長　富山　花子</t>
    <phoneticPr fontId="7"/>
  </si>
  <si>
    <t>○○のために使用　30個</t>
    <rPh sb="6" eb="8">
      <t>シヨウ</t>
    </rPh>
    <rPh sb="11" eb="12">
      <t>コ</t>
    </rPh>
    <phoneticPr fontId="7"/>
  </si>
  <si>
    <t>△△</t>
    <phoneticPr fontId="7"/>
  </si>
  <si>
    <t>○○時に使用　１個</t>
    <rPh sb="2" eb="3">
      <t>ジ</t>
    </rPh>
    <phoneticPr fontId="7"/>
  </si>
  <si>
    <t>2222222222</t>
    <phoneticPr fontId="7"/>
  </si>
  <si>
    <t>△△グループホーム</t>
    <phoneticPr fontId="7"/>
  </si>
  <si>
    <t>000-222-2222</t>
    <phoneticPr fontId="7"/>
  </si>
  <si>
    <t>富山市△△町▲▲番地</t>
    <phoneticPr fontId="7"/>
  </si>
  <si>
    <t>○○のために使用　10個</t>
    <rPh sb="6" eb="8">
      <t>シヨウ</t>
    </rPh>
    <rPh sb="11" eb="12">
      <t>コ</t>
    </rPh>
    <phoneticPr fontId="7"/>
  </si>
  <si>
    <t>3333333333</t>
    <phoneticPr fontId="7"/>
  </si>
  <si>
    <t>□□就労継続支援事業所</t>
    <phoneticPr fontId="7"/>
  </si>
  <si>
    <t>富山市□□町■■番地</t>
    <phoneticPr fontId="7"/>
  </si>
  <si>
    <t>000-333-3333</t>
    <phoneticPr fontId="7"/>
  </si>
  <si>
    <t>１月あたり延べ利用者数301人以上600人以下</t>
  </si>
  <si>
    <t>○○のために使用　20個</t>
    <rPh sb="6" eb="8">
      <t>シヨウ</t>
    </rPh>
    <rPh sb="11" eb="12">
      <t>コ</t>
    </rPh>
    <phoneticPr fontId="7"/>
  </si>
  <si>
    <t>4444444444</t>
    <phoneticPr fontId="7"/>
  </si>
  <si>
    <t>☆☆相談支援事業所</t>
    <phoneticPr fontId="7"/>
  </si>
  <si>
    <t>富山市☆☆町★★番地</t>
    <phoneticPr fontId="7"/>
  </si>
  <si>
    <t>000-444-4444</t>
    <phoneticPr fontId="7"/>
  </si>
  <si>
    <t>計画相談支援</t>
  </si>
  <si>
    <t>１月あたり延べ訪問回数200回以下</t>
  </si>
  <si>
    <t>同一建物・同一敷地減算無し（基準単価は１か月あたりの延べ訪問回数による）</t>
  </si>
  <si>
    <t>R8.5</t>
    <phoneticPr fontId="7"/>
  </si>
  <si>
    <t>R8.6</t>
    <phoneticPr fontId="7"/>
  </si>
  <si>
    <t>R8.7</t>
  </si>
  <si>
    <t>理事長</t>
    <rPh sb="0" eb="3">
      <t>リジチョウ</t>
    </rPh>
    <phoneticPr fontId="7"/>
  </si>
  <si>
    <t>富山　花子</t>
    <rPh sb="0" eb="2">
      <t>トヤマ</t>
    </rPh>
    <rPh sb="3" eb="5">
      <t>ハナコ</t>
    </rPh>
    <phoneticPr fontId="7"/>
  </si>
  <si>
    <t>銀行</t>
  </si>
  <si>
    <t>××</t>
    <phoneticPr fontId="7"/>
  </si>
  <si>
    <t>支店</t>
  </si>
  <si>
    <t>０１２３</t>
    <phoneticPr fontId="7"/>
  </si>
  <si>
    <t>４５６</t>
    <phoneticPr fontId="7"/>
  </si>
  <si>
    <t>普通預金</t>
  </si>
  <si>
    <t>０１２３４５６</t>
    <phoneticPr fontId="7"/>
  </si>
  <si>
    <t>部長</t>
    <rPh sb="0" eb="2">
      <t>ブチョウ</t>
    </rPh>
    <phoneticPr fontId="7"/>
  </si>
  <si>
    <t>施設入所支援</t>
    <rPh sb="0" eb="6">
      <t>シセツニュウショシエン</t>
    </rPh>
    <phoneticPr fontId="7"/>
  </si>
  <si>
    <t>利用者数</t>
    <rPh sb="0" eb="4">
      <t>リヨウシャスウ</t>
    </rPh>
    <phoneticPr fontId="7"/>
  </si>
  <si>
    <t>様式第１号（第７条関係）</t>
    <rPh sb="0" eb="2">
      <t>ヨウシキ</t>
    </rPh>
    <rPh sb="2" eb="3">
      <t>ダイ</t>
    </rPh>
    <rPh sb="4" eb="5">
      <t>ゴウ</t>
    </rPh>
    <rPh sb="6" eb="7">
      <t>ダイ</t>
    </rPh>
    <rPh sb="8" eb="9">
      <t>ジョウ</t>
    </rPh>
    <rPh sb="9" eb="11">
      <t>カンケイ</t>
    </rPh>
    <phoneticPr fontId="7"/>
  </si>
  <si>
    <t>・支出内容を証明する資料（領収書、支払記録等）</t>
    <rPh sb="1" eb="3">
      <t>シシュツ</t>
    </rPh>
    <rPh sb="3" eb="5">
      <t>ナイヨウ</t>
    </rPh>
    <rPh sb="6" eb="8">
      <t>ショウメイ</t>
    </rPh>
    <rPh sb="10" eb="12">
      <t>シリョウ</t>
    </rPh>
    <rPh sb="13" eb="16">
      <t>リョウシュウショ</t>
    </rPh>
    <rPh sb="17" eb="19">
      <t>シハライ</t>
    </rPh>
    <rPh sb="19" eb="21">
      <t>キロク</t>
    </rPh>
    <rPh sb="21" eb="22">
      <t>トウ</t>
    </rPh>
    <phoneticPr fontId="7"/>
  </si>
  <si>
    <t>就労継続支援Ａ型</t>
  </si>
  <si>
    <t>就労継続支援B型</t>
    <rPh sb="0" eb="2">
      <t>シュウロウ</t>
    </rPh>
    <rPh sb="2" eb="4">
      <t>ケイゾク</t>
    </rPh>
    <rPh sb="4" eb="6">
      <t>シエン</t>
    </rPh>
    <rPh sb="7" eb="8">
      <t>ガタ</t>
    </rPh>
    <phoneticPr fontId="7"/>
  </si>
  <si>
    <t>就労継続支援A型、就労継続支援B型</t>
    <rPh sb="7" eb="8">
      <t>ガタ</t>
    </rPh>
    <rPh sb="9" eb="13">
      <t>シュウロウケイゾク</t>
    </rPh>
    <rPh sb="13" eb="15">
      <t>シエン</t>
    </rPh>
    <rPh sb="16" eb="17">
      <t>ガタ</t>
    </rPh>
    <phoneticPr fontId="7"/>
  </si>
  <si>
    <t>各20</t>
    <rPh sb="0" eb="1">
      <t>カク</t>
    </rPh>
    <phoneticPr fontId="7"/>
  </si>
  <si>
    <t>多機能型事業所又は
1つの事業所で複数の訪問系サービスを提供している場合、
その他サービスを記載</t>
    <rPh sb="0" eb="4">
      <t>タキノウガタ</t>
    </rPh>
    <rPh sb="4" eb="7">
      <t>ジギョウショ</t>
    </rPh>
    <rPh sb="7" eb="8">
      <t>マタ</t>
    </rPh>
    <rPh sb="28" eb="30">
      <t>テイキョウ</t>
    </rPh>
    <rPh sb="34" eb="36">
      <t>バアイ</t>
    </rPh>
    <rPh sb="40" eb="41">
      <t>タ</t>
    </rPh>
    <rPh sb="46" eb="48">
      <t>キサイ</t>
    </rPh>
    <phoneticPr fontId="7"/>
  </si>
  <si>
    <t>地域移行支援、
地域定着支援</t>
    <rPh sb="0" eb="6">
      <t>チイキイコウシエン</t>
    </rPh>
    <rPh sb="8" eb="14">
      <t>チイキテイチャクシエン</t>
    </rPh>
    <phoneticPr fontId="7"/>
  </si>
  <si>
    <t>計画相談支援、地域移行支援、地域定着支援</t>
    <rPh sb="0" eb="2">
      <t>ケイカク</t>
    </rPh>
    <rPh sb="7" eb="11">
      <t>チイキイコウ</t>
    </rPh>
    <rPh sb="11" eb="13">
      <t>シエン</t>
    </rPh>
    <rPh sb="14" eb="20">
      <t>チイキテイチャクシエン</t>
    </rPh>
    <phoneticPr fontId="7"/>
  </si>
  <si>
    <t>【記載にあたっての留意事項】
○事業所番号～指定日まで記載してください。（居宅介護は「居宅介護の場合」まで）
○介護給付費・訓練等給付費等明細書等を参考に、令和７年10月～令和８年３月の延べ訪問回数、利用者数（実数）、サービス提供日数を記入してください。
※上記期間中に指定を受けた事業所については、指定月から起算した６か月分の平均により判断すること。
※令和8年4月以降に指定を受けた事業所については、指定月から交付申請の前月サービス提供分までの平均により判断すること。
○根拠資料の提出は不要ですが、申請内容の確認にあたって提出を求める場合があるため、適切に保管すること。</t>
    <rPh sb="22" eb="25">
      <t>シテイビ</t>
    </rPh>
    <rPh sb="37" eb="39">
      <t>キョタク</t>
    </rPh>
    <rPh sb="39" eb="41">
      <t>カイゴ</t>
    </rPh>
    <rPh sb="43" eb="47">
      <t>キョタクカイゴ</t>
    </rPh>
    <rPh sb="48" eb="50">
      <t>バアイ</t>
    </rPh>
    <phoneticPr fontId="20"/>
  </si>
  <si>
    <t>【記載にあたっての留意事項】
○事業所番号～定員数まで記載してください。
○介護給付費・訓練等給付費等明細書等を参考に、令和７年10月～令和８年３月の延べ利用者数、利用者数（実数）、サービス提供日数を記入してください。
※上記期間中に指定を受けた事業所については、指定月から起算した６か月分の平均により判断すること。
※令和8年4月以降に指定を受けた事業所については、指定月から交付申請の前月サービス提供分までの平均により判断すること。
○根拠資料の提出は不要ですが、申請内容の確認にあたって提出を求める場合があるため、適切に保管すること。</t>
    <rPh sb="1" eb="3">
      <t>キサイ</t>
    </rPh>
    <rPh sb="9" eb="13">
      <t>リュウイジコウ</t>
    </rPh>
    <rPh sb="16" eb="19">
      <t>ジギョウショ</t>
    </rPh>
    <rPh sb="19" eb="21">
      <t>バンゴウ</t>
    </rPh>
    <rPh sb="22" eb="25">
      <t>テイインスウ</t>
    </rPh>
    <rPh sb="27" eb="29">
      <t>キサイ</t>
    </rPh>
    <rPh sb="38" eb="43">
      <t>カイゴキュウフヒ</t>
    </rPh>
    <rPh sb="44" eb="50">
      <t>クンレントウキュウフヒ</t>
    </rPh>
    <rPh sb="50" eb="51">
      <t>トウ</t>
    </rPh>
    <rPh sb="51" eb="54">
      <t>メイサイショ</t>
    </rPh>
    <rPh sb="54" eb="55">
      <t>トウ</t>
    </rPh>
    <rPh sb="56" eb="58">
      <t>サンコウ</t>
    </rPh>
    <rPh sb="75" eb="76">
      <t>ノ</t>
    </rPh>
    <rPh sb="77" eb="81">
      <t>リヨウシャスウ</t>
    </rPh>
    <rPh sb="82" eb="85">
      <t>リヨウシャ</t>
    </rPh>
    <rPh sb="85" eb="86">
      <t>スウ</t>
    </rPh>
    <rPh sb="87" eb="89">
      <t>ジッスウ</t>
    </rPh>
    <rPh sb="95" eb="97">
      <t>テイキョウ</t>
    </rPh>
    <rPh sb="97" eb="99">
      <t>ニッスウ</t>
    </rPh>
    <rPh sb="100" eb="102">
      <t>キニュウ</t>
    </rPh>
    <phoneticPr fontId="20"/>
  </si>
  <si>
    <t>5555555555</t>
    <phoneticPr fontId="7"/>
  </si>
  <si>
    <t>◇◇ヘルパーステーション</t>
    <phoneticPr fontId="7"/>
  </si>
  <si>
    <t>富山市◇◇町◆◆番地</t>
    <phoneticPr fontId="7"/>
  </si>
  <si>
    <t>000-555-5555</t>
    <phoneticPr fontId="7"/>
  </si>
  <si>
    <t>居宅介護</t>
  </si>
  <si>
    <t>重度訪問介護、
同行援護、
行動援護</t>
    <rPh sb="0" eb="6">
      <t>ジュウドホウモンカイゴ</t>
    </rPh>
    <rPh sb="8" eb="12">
      <t>ドウコウエンゴ</t>
    </rPh>
    <rPh sb="14" eb="18">
      <t>コウドウエンゴ</t>
    </rPh>
    <phoneticPr fontId="7"/>
  </si>
  <si>
    <t>１月あたり延べ訪問回数201回以上 2,000回以下</t>
  </si>
  <si>
    <t>居宅介護、重度訪問介護、同行援護、行動援護</t>
    <rPh sb="0" eb="4">
      <t>キョタクカイゴ</t>
    </rPh>
    <rPh sb="5" eb="11">
      <t>ジュウドホウモンカイゴ</t>
    </rPh>
    <rPh sb="12" eb="16">
      <t>ドウコウエンゴ</t>
    </rPh>
    <rPh sb="17" eb="21">
      <t>コウドウエンゴ</t>
    </rPh>
    <phoneticPr fontId="7"/>
  </si>
  <si>
    <t>本Excelを各事業所に配布し、以下の様式への記入を依頼
・様式第３号（個票）
・様式第４号（提供実績確認書）</t>
    <rPh sb="16" eb="18">
      <t>イカ</t>
    </rPh>
    <rPh sb="19" eb="21">
      <t>ヨウシキ</t>
    </rPh>
    <rPh sb="23" eb="25">
      <t>キニュウ</t>
    </rPh>
    <rPh sb="26" eb="28">
      <t>イライ</t>
    </rPh>
    <rPh sb="32" eb="33">
      <t>ダイ</t>
    </rPh>
    <rPh sb="34" eb="35">
      <t>ゴウ</t>
    </rPh>
    <rPh sb="47" eb="51">
      <t>テイキョウジッセキ</t>
    </rPh>
    <rPh sb="51" eb="54">
      <t>カクニンショ</t>
    </rPh>
    <phoneticPr fontId="7"/>
  </si>
  <si>
    <t>以下の作業を行った上で、事業者（法人本部）へ返送
【様式第３号（個票）】
・水色セル：必要情報を入力
・緑色セル：プルダウンから選択
【様式第４号（提供実績確認書）】
・水色セル：必要情報を入力
・緑色セル：プルダウンから選択</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28" eb="29">
      <t>ダイ</t>
    </rPh>
    <rPh sb="30" eb="31">
      <t>ゴウ</t>
    </rPh>
    <rPh sb="32" eb="34">
      <t>コヒョウ</t>
    </rPh>
    <rPh sb="38" eb="40">
      <t>ミズイロ</t>
    </rPh>
    <rPh sb="43" eb="45">
      <t>ヒツヨウ</t>
    </rPh>
    <rPh sb="45" eb="47">
      <t>ジョウホウ</t>
    </rPh>
    <rPh sb="48" eb="50">
      <t>ニュウリョク</t>
    </rPh>
    <rPh sb="52" eb="54">
      <t>ミドリイロ</t>
    </rPh>
    <rPh sb="64" eb="66">
      <t>センタク</t>
    </rPh>
    <phoneticPr fontId="7"/>
  </si>
  <si>
    <t>１　事業所・施設別申請額一覧（様式第１号）</t>
    <rPh sb="15" eb="17">
      <t>ヨウシキ</t>
    </rPh>
    <rPh sb="17" eb="18">
      <t>ダイ</t>
    </rPh>
    <rPh sb="19" eb="20">
      <t>ゴウ</t>
    </rPh>
    <phoneticPr fontId="7"/>
  </si>
  <si>
    <t>　　事業実績報告書（事業所単位）（様式第３号）</t>
    <phoneticPr fontId="7"/>
  </si>
  <si>
    <t>３　提供実績確認書（訪問系、通所系のみ）（様式第４号）</t>
    <rPh sb="2" eb="4">
      <t>テイキョウ</t>
    </rPh>
    <rPh sb="4" eb="6">
      <t>ジッセキ</t>
    </rPh>
    <rPh sb="6" eb="9">
      <t>カクニンショ</t>
    </rPh>
    <rPh sb="10" eb="13">
      <t>ホウモンケイ</t>
    </rPh>
    <rPh sb="14" eb="17">
      <t>ツウショケイ</t>
    </rPh>
    <rPh sb="21" eb="23">
      <t>ヨウシキ</t>
    </rPh>
    <rPh sb="23" eb="24">
      <t>ダイ</t>
    </rPh>
    <rPh sb="25" eb="26">
      <t>ゴウ</t>
    </rPh>
    <phoneticPr fontId="7"/>
  </si>
  <si>
    <r>
      <t>（様式第３号）</t>
    </r>
    <r>
      <rPr>
        <b/>
        <sz val="11"/>
        <rFont val="ＭＳ Ｐ明朝"/>
        <family val="1"/>
        <charset val="128"/>
      </rPr>
      <t>※施設・事業所ごとに作成してください。</t>
    </r>
    <rPh sb="1" eb="3">
      <t>ヨウシキ</t>
    </rPh>
    <rPh sb="3" eb="4">
      <t>ダイ</t>
    </rPh>
    <rPh sb="5" eb="6">
      <t>ゴウ</t>
    </rPh>
    <rPh sb="8" eb="10">
      <t>シセツ</t>
    </rPh>
    <rPh sb="11" eb="14">
      <t>ジギョウショ</t>
    </rPh>
    <rPh sb="17" eb="19">
      <t>サクセイ</t>
    </rPh>
    <phoneticPr fontId="7"/>
  </si>
  <si>
    <t>（指定月～交付申請の前月）　※B24～G24まで年月を記載</t>
    <rPh sb="1" eb="3">
      <t>シテイ</t>
    </rPh>
    <rPh sb="3" eb="4">
      <t>ヅキ</t>
    </rPh>
    <rPh sb="5" eb="7">
      <t>コウフ</t>
    </rPh>
    <rPh sb="7" eb="9">
      <t>シンセイ</t>
    </rPh>
    <rPh sb="10" eb="11">
      <t>ゼン</t>
    </rPh>
    <rPh sb="11" eb="12">
      <t>ヅキ</t>
    </rPh>
    <rPh sb="24" eb="25">
      <t>ネン</t>
    </rPh>
    <rPh sb="25" eb="26">
      <t>ツキ</t>
    </rPh>
    <rPh sb="27" eb="29">
      <t>キサイ</t>
    </rPh>
    <phoneticPr fontId="68"/>
  </si>
  <si>
    <t>（指定月～交付申請の前月）　※B48～G48まで年月を記載</t>
    <rPh sb="1" eb="3">
      <t>シテイ</t>
    </rPh>
    <rPh sb="3" eb="4">
      <t>ヅキ</t>
    </rPh>
    <rPh sb="5" eb="7">
      <t>コウフ</t>
    </rPh>
    <rPh sb="7" eb="9">
      <t>シンセイ</t>
    </rPh>
    <rPh sb="10" eb="11">
      <t>マエ</t>
    </rPh>
    <rPh sb="11" eb="12">
      <t>ゲツ</t>
    </rPh>
    <rPh sb="24" eb="25">
      <t>ネン</t>
    </rPh>
    <rPh sb="25" eb="26">
      <t>ツキ</t>
    </rPh>
    <rPh sb="27" eb="29">
      <t>キサイ</t>
    </rPh>
    <phoneticPr fontId="68"/>
  </si>
  <si>
    <t>（指定月～交付申請の前月）　※B72～G72まで年月を記載</t>
    <rPh sb="1" eb="3">
      <t>シテイ</t>
    </rPh>
    <rPh sb="3" eb="4">
      <t>ヅキ</t>
    </rPh>
    <rPh sb="5" eb="7">
      <t>コウフ</t>
    </rPh>
    <rPh sb="7" eb="9">
      <t>シンセイ</t>
    </rPh>
    <rPh sb="10" eb="11">
      <t>ゼン</t>
    </rPh>
    <rPh sb="11" eb="12">
      <t>ツキ</t>
    </rPh>
    <rPh sb="24" eb="25">
      <t>ネン</t>
    </rPh>
    <rPh sb="25" eb="26">
      <t>ツキ</t>
    </rPh>
    <rPh sb="27" eb="29">
      <t>キサイ</t>
    </rPh>
    <phoneticPr fontId="68"/>
  </si>
  <si>
    <t>（指定月～交付申請の前月）　※B96～G96まで年月を記載</t>
    <rPh sb="1" eb="3">
      <t>シテイ</t>
    </rPh>
    <rPh sb="3" eb="4">
      <t>ヅキ</t>
    </rPh>
    <rPh sb="5" eb="7">
      <t>コウフ</t>
    </rPh>
    <rPh sb="7" eb="9">
      <t>シンセイ</t>
    </rPh>
    <rPh sb="10" eb="11">
      <t>ゼン</t>
    </rPh>
    <rPh sb="11" eb="12">
      <t>ツキ</t>
    </rPh>
    <rPh sb="24" eb="25">
      <t>ネン</t>
    </rPh>
    <rPh sb="25" eb="26">
      <t>ツキ</t>
    </rPh>
    <rPh sb="27" eb="29">
      <t>キサイ</t>
    </rPh>
    <phoneticPr fontId="68"/>
  </si>
  <si>
    <t>（指定月～交付申請の前月）　※B120～G120まで年月を記載</t>
    <rPh sb="1" eb="3">
      <t>シテイ</t>
    </rPh>
    <rPh sb="3" eb="4">
      <t>ヅキ</t>
    </rPh>
    <rPh sb="5" eb="7">
      <t>コウフ</t>
    </rPh>
    <rPh sb="7" eb="9">
      <t>シンセイ</t>
    </rPh>
    <rPh sb="10" eb="11">
      <t>ゼン</t>
    </rPh>
    <rPh sb="11" eb="12">
      <t>ツキ</t>
    </rPh>
    <rPh sb="26" eb="27">
      <t>ネン</t>
    </rPh>
    <rPh sb="27" eb="28">
      <t>ツキ</t>
    </rPh>
    <rPh sb="29" eb="31">
      <t>キサイ</t>
    </rPh>
    <phoneticPr fontId="68"/>
  </si>
  <si>
    <t>（指定月～交付申請の前月）　※B144～G144まで年月を記載</t>
    <rPh sb="1" eb="3">
      <t>シテイ</t>
    </rPh>
    <rPh sb="3" eb="4">
      <t>ヅキ</t>
    </rPh>
    <rPh sb="5" eb="7">
      <t>コウフ</t>
    </rPh>
    <rPh sb="7" eb="9">
      <t>シンセイ</t>
    </rPh>
    <rPh sb="10" eb="11">
      <t>ゼン</t>
    </rPh>
    <rPh sb="11" eb="12">
      <t>ツキ</t>
    </rPh>
    <rPh sb="26" eb="27">
      <t>ネン</t>
    </rPh>
    <rPh sb="27" eb="28">
      <t>ツキ</t>
    </rPh>
    <rPh sb="29" eb="31">
      <t>キサイ</t>
    </rPh>
    <phoneticPr fontId="68"/>
  </si>
  <si>
    <t>（指定月～交付申請の前月）　※B168～G168まで年月を記載</t>
    <rPh sb="1" eb="3">
      <t>シテイ</t>
    </rPh>
    <rPh sb="3" eb="4">
      <t>ヅキ</t>
    </rPh>
    <rPh sb="5" eb="7">
      <t>コウフ</t>
    </rPh>
    <rPh sb="7" eb="9">
      <t>シンセイ</t>
    </rPh>
    <rPh sb="10" eb="11">
      <t>ゼン</t>
    </rPh>
    <rPh sb="11" eb="12">
      <t>ツキ</t>
    </rPh>
    <rPh sb="26" eb="27">
      <t>ネン</t>
    </rPh>
    <rPh sb="27" eb="28">
      <t>ツキ</t>
    </rPh>
    <rPh sb="29" eb="31">
      <t>キサイ</t>
    </rPh>
    <phoneticPr fontId="68"/>
  </si>
  <si>
    <t>（指定月～交付申請の前月）　※B192～G192まで年月を記載</t>
    <rPh sb="1" eb="3">
      <t>シテイ</t>
    </rPh>
    <rPh sb="3" eb="4">
      <t>ヅキ</t>
    </rPh>
    <rPh sb="5" eb="7">
      <t>コウフ</t>
    </rPh>
    <rPh sb="7" eb="9">
      <t>シンセイ</t>
    </rPh>
    <rPh sb="10" eb="11">
      <t>ゼン</t>
    </rPh>
    <rPh sb="11" eb="12">
      <t>ツキ</t>
    </rPh>
    <rPh sb="26" eb="27">
      <t>ネン</t>
    </rPh>
    <rPh sb="27" eb="28">
      <t>ツキ</t>
    </rPh>
    <rPh sb="29" eb="31">
      <t>キサイ</t>
    </rPh>
    <phoneticPr fontId="68"/>
  </si>
  <si>
    <t>（指定月～交付申請の前月）　※B24～G24まで年月を記載</t>
    <rPh sb="1" eb="3">
      <t>シテイ</t>
    </rPh>
    <rPh sb="3" eb="4">
      <t>ヅキ</t>
    </rPh>
    <rPh sb="5" eb="7">
      <t>コウフ</t>
    </rPh>
    <rPh sb="7" eb="9">
      <t>シンセイ</t>
    </rPh>
    <rPh sb="10" eb="11">
      <t>マエ</t>
    </rPh>
    <rPh sb="11" eb="12">
      <t>ゲツ</t>
    </rPh>
    <rPh sb="24" eb="25">
      <t>ネン</t>
    </rPh>
    <rPh sb="25" eb="26">
      <t>ツキ</t>
    </rPh>
    <rPh sb="27" eb="29">
      <t>キサイ</t>
    </rPh>
    <phoneticPr fontId="68"/>
  </si>
  <si>
    <t>（様式第４号）（通所系）</t>
    <rPh sb="1" eb="3">
      <t>ヨウシキ</t>
    </rPh>
    <rPh sb="3" eb="4">
      <t>ダイ</t>
    </rPh>
    <rPh sb="5" eb="6">
      <t>ゴウ</t>
    </rPh>
    <rPh sb="8" eb="10">
      <t>ツウショ</t>
    </rPh>
    <rPh sb="10" eb="11">
      <t>ケイ</t>
    </rPh>
    <phoneticPr fontId="7"/>
  </si>
  <si>
    <t>（様式第４号）（訪問系）</t>
    <rPh sb="1" eb="3">
      <t>ヨウシキ</t>
    </rPh>
    <rPh sb="3" eb="4">
      <t>ダイ</t>
    </rPh>
    <rPh sb="5" eb="6">
      <t>ゴウ</t>
    </rPh>
    <rPh sb="8" eb="10">
      <t>ホウモン</t>
    </rPh>
    <rPh sb="10" eb="11">
      <t>ケイ</t>
    </rPh>
    <phoneticPr fontId="7"/>
  </si>
  <si>
    <t>（様式第２号）事業所・施設別申請額及び精算額一覧</t>
    <rPh sb="1" eb="3">
      <t>ヨウシキ</t>
    </rPh>
    <rPh sb="3" eb="4">
      <t>ダイ</t>
    </rPh>
    <rPh sb="5" eb="6">
      <t>ゴウ</t>
    </rPh>
    <rPh sb="7" eb="10">
      <t>ジギョウショ</t>
    </rPh>
    <rPh sb="11" eb="13">
      <t>シセツ</t>
    </rPh>
    <rPh sb="13" eb="14">
      <t>ベツ</t>
    </rPh>
    <rPh sb="14" eb="17">
      <t>シンセイガク</t>
    </rPh>
    <rPh sb="17" eb="18">
      <t>オヨ</t>
    </rPh>
    <rPh sb="19" eb="22">
      <t>セイサンガク</t>
    </rPh>
    <rPh sb="22" eb="24">
      <t>イチラン</t>
    </rPh>
    <phoneticPr fontId="7"/>
  </si>
  <si>
    <r>
      <t xml:space="preserve">様式第３号（個票）の内容が、様式第２号（申請額及び精算額一覧）に正しく反映されていることを確認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2" eb="3">
      <t>ダイ</t>
    </rPh>
    <rPh sb="4" eb="5">
      <t>ゴウ</t>
    </rPh>
    <rPh sb="6" eb="8">
      <t>コヒョウ</t>
    </rPh>
    <rPh sb="10" eb="12">
      <t>ナイヨウ</t>
    </rPh>
    <rPh sb="14" eb="16">
      <t>ヨウシキ</t>
    </rPh>
    <rPh sb="16" eb="17">
      <t>ダイ</t>
    </rPh>
    <rPh sb="18" eb="19">
      <t>ゴウ</t>
    </rPh>
    <rPh sb="20" eb="23">
      <t>シンセイガク</t>
    </rPh>
    <rPh sb="23" eb="24">
      <t>オヨ</t>
    </rPh>
    <rPh sb="25" eb="28">
      <t>セイサンガク</t>
    </rPh>
    <rPh sb="28" eb="30">
      <t>イチラン</t>
    </rPh>
    <rPh sb="32" eb="33">
      <t>タダ</t>
    </rPh>
    <rPh sb="33" eb="34">
      <t>テキセイ</t>
    </rPh>
    <rPh sb="35" eb="37">
      <t>ハンエイ</t>
    </rPh>
    <rPh sb="45" eb="47">
      <t>カクニン</t>
    </rPh>
    <rPh sb="71" eb="72">
      <t>ギョウ</t>
    </rPh>
    <rPh sb="84" eb="85">
      <t>ミギ</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</si>
</sst>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 "/>
    <numFmt numFmtId="177" formatCode="#,##0_ ;[Red]\-#,##0\ "/>
    <numFmt numFmtId="178" formatCode="#,##0;\-#,##0;&quot;&quot;"/>
    <numFmt numFmtId="179" formatCode="0&quot;人&quot;"/>
    <numFmt numFmtId="180" formatCode="0&quot;回&quot;"/>
    <numFmt numFmtId="181" formatCode="0_ "/>
  </numFmts>
  <fonts count="75">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b/>
      <sz val="14"/>
      <color theme="1"/>
      <name val="ＭＳ 明朝"/>
      <family val="1"/>
      <charset val="128"/>
    </font>
    <font>
      <sz val="12"/>
      <color theme="1"/>
      <name val="ＭＳ 明朝"/>
      <family val="1"/>
      <charset val="128"/>
    </font>
    <font>
      <sz val="10"/>
      <color rgb="FF0070C0"/>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b/>
      <sz val="22"/>
      <name val="ＭＳ Ｐゴシック"/>
      <family val="3"/>
      <charset val="128"/>
      <scheme val="minor"/>
    </font>
    <font>
      <sz val="11"/>
      <name val="ＭＳ Ｐゴシック"/>
      <family val="3"/>
      <charset val="128"/>
      <scheme val="minor"/>
    </font>
    <font>
      <sz val="20"/>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sz val="36"/>
      <name val="ＭＳ Ｐゴシック"/>
      <family val="3"/>
      <charset val="128"/>
      <scheme val="minor"/>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b/>
      <sz val="20"/>
      <color rgb="FFFF0000"/>
      <name val="HGP創英ﾌﾟﾚｾﾞﾝｽEB"/>
      <family val="1"/>
      <charset val="128"/>
    </font>
    <font>
      <sz val="8"/>
      <color indexed="81"/>
      <name val="MS P ゴシック"/>
      <family val="3"/>
      <charset val="128"/>
    </font>
    <font>
      <sz val="9"/>
      <name val="ＭＳ Ｐゴシック"/>
      <family val="3"/>
      <charset val="128"/>
      <scheme val="minor"/>
    </font>
    <font>
      <b/>
      <sz val="16"/>
      <color rgb="FFFF0000"/>
      <name val="ＭＳ Ｐゴシック"/>
      <family val="3"/>
      <charset val="128"/>
      <scheme val="minor"/>
    </font>
    <font>
      <sz val="10"/>
      <color theme="1"/>
      <name val="MS UI Gothic"/>
      <family val="3"/>
      <charset val="128"/>
    </font>
    <font>
      <sz val="6"/>
      <name val="ＭＳ Ｐゴシック"/>
      <family val="2"/>
      <charset val="128"/>
    </font>
    <font>
      <b/>
      <sz val="10"/>
      <color theme="1"/>
      <name val="MS UI Gothic"/>
      <family val="3"/>
      <charset val="128"/>
    </font>
    <font>
      <sz val="9"/>
      <color theme="1"/>
      <name val="MS UI Gothic"/>
      <family val="3"/>
      <charset val="128"/>
    </font>
    <font>
      <b/>
      <sz val="9"/>
      <name val="ＭＳ Ｐ明朝"/>
      <family val="1"/>
      <charset val="128"/>
    </font>
    <font>
      <b/>
      <sz val="10"/>
      <color rgb="FFFF0000"/>
      <name val="ＭＳ Ｐ明朝"/>
      <family val="1"/>
      <charset val="128"/>
    </font>
    <font>
      <sz val="12"/>
      <name val="ＭＳ 明朝"/>
      <family val="1"/>
      <charset val="128"/>
    </font>
    <font>
      <u/>
      <sz val="11"/>
      <color theme="10"/>
      <name val="ＭＳ Ｐゴシック"/>
      <family val="3"/>
      <charset val="128"/>
    </font>
  </fonts>
  <fills count="15">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CC"/>
        <bgColor indexed="64"/>
      </patternFill>
    </fill>
    <fill>
      <patternFill patternType="solid">
        <fgColor rgb="FFCCFFCC"/>
        <bgColor indexed="64"/>
      </patternFill>
    </fill>
    <fill>
      <patternFill patternType="solid">
        <fgColor rgb="FF92D050"/>
        <bgColor indexed="64"/>
      </patternFill>
    </fill>
    <fill>
      <patternFill patternType="solid">
        <fgColor theme="1" tint="0.499984740745262"/>
        <bgColor indexed="64"/>
      </patternFill>
    </fill>
    <fill>
      <patternFill patternType="solid">
        <fgColor theme="1"/>
        <bgColor indexed="64"/>
      </patternFill>
    </fill>
    <fill>
      <patternFill patternType="solid">
        <fgColor rgb="FFFFC000"/>
        <bgColor indexed="64"/>
      </patternFill>
    </fill>
    <fill>
      <patternFill patternType="solid">
        <fgColor rgb="FFFFFF00"/>
        <bgColor indexed="64"/>
      </patternFill>
    </fill>
  </fills>
  <borders count="6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diagonalDown="1">
      <left/>
      <right style="medium">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1">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38" fontId="8"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0" fontId="3" fillId="0" borderId="0">
      <alignment vertical="center"/>
    </xf>
    <xf numFmtId="0" fontId="74" fillId="0" borderId="0" applyNumberFormat="0" applyFill="0" applyBorder="0" applyAlignment="0" applyProtection="0">
      <alignment vertical="center"/>
    </xf>
    <xf numFmtId="0" fontId="2" fillId="0" borderId="0">
      <alignment vertical="center"/>
    </xf>
  </cellStyleXfs>
  <cellXfs count="531">
    <xf numFmtId="0" fontId="0" fillId="0" borderId="0" xfId="0">
      <alignment vertical="center"/>
    </xf>
    <xf numFmtId="0" fontId="9" fillId="0" borderId="0" xfId="0" applyFont="1">
      <alignment vertical="center"/>
    </xf>
    <xf numFmtId="0" fontId="11" fillId="0" borderId="0" xfId="0" applyFont="1">
      <alignment vertical="center"/>
    </xf>
    <xf numFmtId="0" fontId="12" fillId="0" borderId="0" xfId="0" applyFont="1">
      <alignment vertical="center"/>
    </xf>
    <xf numFmtId="0" fontId="14" fillId="0" borderId="0" xfId="0" applyFont="1">
      <alignment vertical="center"/>
    </xf>
    <xf numFmtId="0" fontId="12" fillId="0" borderId="0" xfId="0" applyFont="1" applyAlignment="1">
      <alignment horizontal="center" vertical="center"/>
    </xf>
    <xf numFmtId="0" fontId="19" fillId="0" borderId="0" xfId="5" applyFont="1">
      <alignment vertical="center"/>
    </xf>
    <xf numFmtId="0" fontId="21" fillId="0" borderId="0" xfId="5" applyFont="1">
      <alignment vertical="center"/>
    </xf>
    <xf numFmtId="0" fontId="22" fillId="0" borderId="0" xfId="5" applyFont="1">
      <alignment vertical="center"/>
    </xf>
    <xf numFmtId="0" fontId="23" fillId="6" borderId="4" xfId="5" applyFont="1" applyFill="1" applyBorder="1">
      <alignment vertical="center"/>
    </xf>
    <xf numFmtId="0" fontId="21" fillId="6" borderId="5" xfId="5" applyFont="1" applyFill="1" applyBorder="1">
      <alignment vertical="center"/>
    </xf>
    <xf numFmtId="0" fontId="22" fillId="6" borderId="5" xfId="5" applyFont="1" applyFill="1" applyBorder="1">
      <alignment vertical="center"/>
    </xf>
    <xf numFmtId="0" fontId="22" fillId="6" borderId="6" xfId="5" applyFont="1" applyFill="1" applyBorder="1">
      <alignment vertical="center"/>
    </xf>
    <xf numFmtId="0" fontId="22" fillId="6" borderId="8" xfId="5" applyFont="1" applyFill="1" applyBorder="1">
      <alignment vertical="center"/>
    </xf>
    <xf numFmtId="0" fontId="22" fillId="3" borderId="4" xfId="5" applyFont="1" applyFill="1" applyBorder="1">
      <alignment vertical="center"/>
    </xf>
    <xf numFmtId="0" fontId="22" fillId="3" borderId="5" xfId="5" applyFont="1" applyFill="1" applyBorder="1">
      <alignment vertical="center"/>
    </xf>
    <xf numFmtId="0" fontId="25" fillId="3" borderId="1" xfId="5" applyFont="1" applyFill="1" applyBorder="1">
      <alignment vertical="center"/>
    </xf>
    <xf numFmtId="0" fontId="23" fillId="3" borderId="3" xfId="5" applyFont="1" applyFill="1" applyBorder="1">
      <alignment vertical="center"/>
    </xf>
    <xf numFmtId="0" fontId="22" fillId="6" borderId="14" xfId="5" applyFont="1" applyFill="1" applyBorder="1" applyAlignment="1">
      <alignment vertical="top"/>
    </xf>
    <xf numFmtId="0" fontId="22" fillId="3" borderId="8" xfId="5" applyFont="1" applyFill="1" applyBorder="1" applyAlignment="1">
      <alignment vertical="top"/>
    </xf>
    <xf numFmtId="0" fontId="22" fillId="6" borderId="14" xfId="5" applyFont="1" applyFill="1" applyBorder="1" applyAlignment="1">
      <alignment vertical="center" wrapText="1"/>
    </xf>
    <xf numFmtId="0" fontId="22" fillId="3" borderId="8" xfId="5" applyFont="1" applyFill="1" applyBorder="1" applyAlignment="1">
      <alignment horizontal="left" vertical="center" wrapText="1"/>
    </xf>
    <xf numFmtId="0" fontId="22" fillId="0" borderId="28" xfId="5" applyFont="1" applyBorder="1" applyAlignment="1">
      <alignment horizontal="center" vertical="center"/>
    </xf>
    <xf numFmtId="38" fontId="19" fillId="0" borderId="13" xfId="6" applyFont="1" applyFill="1" applyBorder="1" applyAlignment="1">
      <alignment horizontal="center" vertical="center"/>
    </xf>
    <xf numFmtId="38" fontId="22" fillId="0" borderId="6" xfId="6" applyFont="1" applyFill="1" applyBorder="1" applyAlignment="1">
      <alignment horizontal="center" vertical="center"/>
    </xf>
    <xf numFmtId="38" fontId="25" fillId="0" borderId="0" xfId="6" applyFont="1" applyFill="1" applyBorder="1" applyAlignment="1">
      <alignment horizontal="center" vertical="center"/>
    </xf>
    <xf numFmtId="0" fontId="25" fillId="0" borderId="0" xfId="5" applyFont="1" applyAlignment="1">
      <alignment horizontal="center" vertical="center"/>
    </xf>
    <xf numFmtId="0" fontId="22" fillId="0" borderId="0" xfId="5" applyFont="1" applyAlignment="1">
      <alignment horizontal="center" vertical="center"/>
    </xf>
    <xf numFmtId="0" fontId="22" fillId="0" borderId="28" xfId="5" applyFont="1" applyBorder="1" applyAlignment="1">
      <alignment horizontal="center" vertical="center" wrapText="1"/>
    </xf>
    <xf numFmtId="0" fontId="22" fillId="7" borderId="0" xfId="5" applyFont="1" applyFill="1">
      <alignment vertical="center"/>
    </xf>
    <xf numFmtId="0" fontId="22" fillId="6" borderId="15" xfId="5" applyFont="1" applyFill="1" applyBorder="1" applyAlignment="1">
      <alignment vertical="center" wrapText="1"/>
    </xf>
    <xf numFmtId="0" fontId="22" fillId="3" borderId="10" xfId="5" applyFont="1" applyFill="1" applyBorder="1" applyAlignment="1">
      <alignment horizontal="left" vertical="center" wrapText="1"/>
    </xf>
    <xf numFmtId="0" fontId="23" fillId="6" borderId="1" xfId="5" applyFont="1" applyFill="1" applyBorder="1" applyAlignment="1">
      <alignment horizontal="left" vertical="center"/>
    </xf>
    <xf numFmtId="0" fontId="22" fillId="6" borderId="1" xfId="5" applyFont="1" applyFill="1" applyBorder="1" applyAlignment="1">
      <alignment horizontal="left" vertical="center"/>
    </xf>
    <xf numFmtId="0" fontId="22" fillId="6" borderId="1" xfId="5" applyFont="1" applyFill="1" applyBorder="1" applyAlignment="1">
      <alignment horizontal="center" vertical="center"/>
    </xf>
    <xf numFmtId="0" fontId="22" fillId="6" borderId="2" xfId="5" applyFont="1" applyFill="1" applyBorder="1" applyAlignment="1">
      <alignment horizontal="center" vertical="center"/>
    </xf>
    <xf numFmtId="0" fontId="22" fillId="6" borderId="2" xfId="5" applyFont="1" applyFill="1" applyBorder="1" applyAlignment="1">
      <alignment horizontal="left" vertical="center" shrinkToFit="1"/>
    </xf>
    <xf numFmtId="0" fontId="22" fillId="6" borderId="3" xfId="5" applyFont="1" applyFill="1" applyBorder="1" applyAlignment="1">
      <alignment horizontal="left" vertical="center" shrinkToFit="1"/>
    </xf>
    <xf numFmtId="0" fontId="23" fillId="6" borderId="28" xfId="5" applyFont="1" applyFill="1" applyBorder="1" applyAlignment="1">
      <alignment horizontal="left" vertical="center"/>
    </xf>
    <xf numFmtId="0" fontId="22" fillId="6" borderId="10" xfId="5" applyFont="1" applyFill="1" applyBorder="1" applyAlignment="1">
      <alignment horizontal="left" vertical="center" wrapText="1"/>
    </xf>
    <xf numFmtId="0" fontId="22" fillId="6" borderId="10" xfId="5" applyFont="1" applyFill="1" applyBorder="1" applyAlignment="1">
      <alignment horizontal="center" vertical="center" wrapText="1"/>
    </xf>
    <xf numFmtId="0" fontId="22" fillId="6" borderId="7" xfId="5" applyFont="1" applyFill="1" applyBorder="1" applyAlignment="1">
      <alignment horizontal="center" vertical="center" wrapText="1"/>
    </xf>
    <xf numFmtId="0" fontId="22" fillId="6" borderId="7" xfId="5" applyFont="1" applyFill="1" applyBorder="1" applyAlignment="1">
      <alignment horizontal="left" vertical="center" shrinkToFit="1"/>
    </xf>
    <xf numFmtId="0" fontId="22" fillId="6" borderId="11" xfId="5" applyFont="1" applyFill="1" applyBorder="1" applyAlignment="1">
      <alignment horizontal="left" vertical="center" shrinkToFit="1"/>
    </xf>
    <xf numFmtId="0" fontId="22" fillId="0" borderId="0" xfId="5" applyFont="1" applyAlignment="1">
      <alignment horizontal="left" vertical="center"/>
    </xf>
    <xf numFmtId="38" fontId="22" fillId="0" borderId="0" xfId="6" applyFont="1" applyFill="1" applyBorder="1" applyAlignment="1">
      <alignment horizontal="right" vertical="center"/>
    </xf>
    <xf numFmtId="0" fontId="19" fillId="0" borderId="0" xfId="5" applyFont="1" applyAlignment="1">
      <alignment horizontal="center" vertical="center"/>
    </xf>
    <xf numFmtId="0" fontId="22" fillId="6" borderId="2" xfId="5" applyFont="1" applyFill="1" applyBorder="1">
      <alignment vertical="center"/>
    </xf>
    <xf numFmtId="0" fontId="22" fillId="6" borderId="14" xfId="5" applyFont="1" applyFill="1" applyBorder="1" applyAlignment="1">
      <alignment horizontal="center" vertical="center"/>
    </xf>
    <xf numFmtId="0" fontId="22" fillId="3" borderId="8" xfId="5" applyFont="1" applyFill="1" applyBorder="1" applyAlignment="1">
      <alignment horizontal="center" vertical="center"/>
    </xf>
    <xf numFmtId="38" fontId="19" fillId="0" borderId="28" xfId="6" applyFont="1" applyFill="1" applyBorder="1" applyAlignment="1">
      <alignment horizontal="center" vertical="center"/>
    </xf>
    <xf numFmtId="38" fontId="19" fillId="0" borderId="6" xfId="6" applyFont="1" applyFill="1" applyBorder="1" applyAlignment="1">
      <alignment horizontal="center" vertical="center"/>
    </xf>
    <xf numFmtId="0" fontId="22" fillId="0" borderId="13" xfId="5" applyFont="1" applyBorder="1">
      <alignment vertical="center"/>
    </xf>
    <xf numFmtId="0" fontId="22" fillId="0" borderId="28" xfId="5" applyFont="1" applyBorder="1">
      <alignment vertical="center"/>
    </xf>
    <xf numFmtId="38" fontId="19" fillId="0" borderId="28" xfId="6" applyFont="1" applyFill="1" applyBorder="1" applyAlignment="1">
      <alignment horizontal="center" vertical="center" wrapText="1"/>
    </xf>
    <xf numFmtId="0" fontId="27" fillId="0" borderId="1" xfId="5" applyFont="1" applyBorder="1" applyAlignment="1">
      <alignment horizontal="left" vertical="top" wrapText="1"/>
    </xf>
    <xf numFmtId="0" fontId="27" fillId="0" borderId="3" xfId="5" applyFont="1" applyBorder="1" applyAlignment="1">
      <alignment horizontal="left" vertical="top" wrapText="1"/>
    </xf>
    <xf numFmtId="0" fontId="22" fillId="0" borderId="0" xfId="5" applyFont="1" applyAlignment="1">
      <alignment horizontal="center" vertical="center" wrapText="1"/>
    </xf>
    <xf numFmtId="0" fontId="22" fillId="0" borderId="0" xfId="5" applyFont="1" applyAlignment="1">
      <alignment vertical="center" wrapText="1"/>
    </xf>
    <xf numFmtId="0" fontId="22" fillId="6" borderId="5" xfId="5" applyFont="1" applyFill="1" applyBorder="1" applyAlignment="1">
      <alignment horizontal="center" vertical="center"/>
    </xf>
    <xf numFmtId="0" fontId="22" fillId="6" borderId="6" xfId="5" applyFont="1" applyFill="1" applyBorder="1" applyAlignment="1">
      <alignment horizontal="center" vertical="center"/>
    </xf>
    <xf numFmtId="0" fontId="22" fillId="6" borderId="0" xfId="5" applyFont="1" applyFill="1">
      <alignment vertical="center"/>
    </xf>
    <xf numFmtId="0" fontId="9" fillId="4" borderId="0" xfId="0" applyFont="1" applyFill="1">
      <alignment vertical="center"/>
    </xf>
    <xf numFmtId="49" fontId="15" fillId="4" borderId="1" xfId="0" applyNumberFormat="1" applyFont="1" applyFill="1" applyBorder="1">
      <alignment vertical="center"/>
    </xf>
    <xf numFmtId="49" fontId="15" fillId="4" borderId="2" xfId="0" applyNumberFormat="1" applyFont="1" applyFill="1" applyBorder="1" applyAlignment="1">
      <alignment vertical="center" wrapText="1"/>
    </xf>
    <xf numFmtId="49" fontId="15" fillId="4" borderId="3" xfId="0" applyNumberFormat="1" applyFont="1" applyFill="1" applyBorder="1" applyAlignment="1">
      <alignment vertical="center" wrapText="1"/>
    </xf>
    <xf numFmtId="0" fontId="15" fillId="2" borderId="28" xfId="0" applyFont="1" applyFill="1" applyBorder="1" applyAlignment="1">
      <alignment horizontal="center" vertical="center" wrapText="1"/>
    </xf>
    <xf numFmtId="0" fontId="10" fillId="0" borderId="0" xfId="0" applyFont="1" applyAlignment="1">
      <alignment horizontal="left" vertical="center"/>
    </xf>
    <xf numFmtId="178" fontId="11" fillId="0" borderId="28" xfId="0" applyNumberFormat="1" applyFont="1" applyBorder="1" applyAlignment="1">
      <alignment horizontal="center" vertical="center" shrinkToFit="1"/>
    </xf>
    <xf numFmtId="0" fontId="12" fillId="0" borderId="0" xfId="0" applyFont="1" applyAlignment="1">
      <alignment horizontal="center" vertical="center" shrinkToFit="1"/>
    </xf>
    <xf numFmtId="0" fontId="12" fillId="0" borderId="0" xfId="0" applyFont="1" applyAlignment="1">
      <alignment horizontal="left" vertical="center"/>
    </xf>
    <xf numFmtId="178" fontId="11" fillId="0" borderId="28" xfId="4" applyNumberFormat="1" applyFont="1" applyBorder="1" applyAlignment="1">
      <alignment horizontal="right" vertical="center" shrinkToFit="1"/>
    </xf>
    <xf numFmtId="0" fontId="17" fillId="0" borderId="0" xfId="0" applyFont="1" applyAlignment="1">
      <alignment horizontal="left" vertical="top"/>
    </xf>
    <xf numFmtId="0" fontId="29" fillId="0" borderId="0" xfId="0" applyFont="1" applyAlignment="1">
      <alignment horizontal="left" vertical="top"/>
    </xf>
    <xf numFmtId="0" fontId="17" fillId="0" borderId="0" xfId="0" applyFont="1">
      <alignment vertical="center"/>
    </xf>
    <xf numFmtId="0" fontId="17" fillId="0" borderId="28" xfId="0" applyFont="1" applyBorder="1" applyAlignment="1">
      <alignment horizontal="center" vertical="center"/>
    </xf>
    <xf numFmtId="49" fontId="29" fillId="0" borderId="28" xfId="0" applyNumberFormat="1" applyFont="1" applyBorder="1" applyAlignment="1">
      <alignment horizontal="left" vertical="center" wrapText="1"/>
    </xf>
    <xf numFmtId="0" fontId="29" fillId="0" borderId="28" xfId="0" applyFont="1" applyBorder="1" applyAlignment="1">
      <alignment horizontal="left" vertical="center" wrapText="1"/>
    </xf>
    <xf numFmtId="49" fontId="29" fillId="0" borderId="13" xfId="0" applyNumberFormat="1" applyFont="1" applyBorder="1" applyAlignment="1">
      <alignment vertical="center" wrapText="1"/>
    </xf>
    <xf numFmtId="0" fontId="29" fillId="0" borderId="13" xfId="0" applyFont="1" applyBorder="1" applyAlignment="1">
      <alignment vertical="center" wrapText="1"/>
    </xf>
    <xf numFmtId="0" fontId="9" fillId="2" borderId="0" xfId="0" applyFont="1" applyFill="1">
      <alignment vertical="center"/>
    </xf>
    <xf numFmtId="0" fontId="9" fillId="2" borderId="3" xfId="0" applyFont="1" applyFill="1" applyBorder="1">
      <alignment vertical="center"/>
    </xf>
    <xf numFmtId="0" fontId="9" fillId="2" borderId="11" xfId="0" applyFont="1" applyFill="1" applyBorder="1">
      <alignment vertical="center"/>
    </xf>
    <xf numFmtId="0" fontId="17" fillId="5" borderId="28" xfId="0" applyFont="1" applyFill="1" applyBorder="1" applyAlignment="1">
      <alignment horizontal="center" vertical="center"/>
    </xf>
    <xf numFmtId="49" fontId="29" fillId="5" borderId="28" xfId="0" applyNumberFormat="1" applyFont="1" applyFill="1" applyBorder="1" applyAlignment="1">
      <alignment horizontal="center" vertical="top"/>
    </xf>
    <xf numFmtId="0" fontId="29" fillId="5" borderId="28" xfId="0" applyFont="1" applyFill="1" applyBorder="1" applyAlignment="1">
      <alignment horizontal="center" vertical="top"/>
    </xf>
    <xf numFmtId="0" fontId="17" fillId="0" borderId="9" xfId="0" applyFont="1" applyBorder="1">
      <alignment vertical="center"/>
    </xf>
    <xf numFmtId="178" fontId="15" fillId="2" borderId="3" xfId="4" applyNumberFormat="1" applyFont="1" applyFill="1" applyBorder="1" applyAlignment="1">
      <alignment horizontal="center" vertical="center" shrinkToFit="1"/>
    </xf>
    <xf numFmtId="0" fontId="34" fillId="0" borderId="0" xfId="0" applyFont="1">
      <alignment vertical="center"/>
    </xf>
    <xf numFmtId="0" fontId="17" fillId="3" borderId="0" xfId="0" applyFont="1" applyFill="1" applyAlignment="1">
      <alignment horizontal="right" vertical="center"/>
    </xf>
    <xf numFmtId="0" fontId="17" fillId="3" borderId="0" xfId="0" applyFont="1" applyFill="1">
      <alignment vertical="center"/>
    </xf>
    <xf numFmtId="49" fontId="11" fillId="0" borderId="28" xfId="0" applyNumberFormat="1" applyFont="1" applyBorder="1" applyAlignment="1">
      <alignment vertical="center" shrinkToFit="1"/>
    </xf>
    <xf numFmtId="0" fontId="15" fillId="0" borderId="0" xfId="0" applyFont="1" applyFill="1">
      <alignment vertical="center"/>
    </xf>
    <xf numFmtId="0" fontId="12" fillId="0" borderId="0" xfId="0" applyFont="1" applyFill="1">
      <alignment vertical="center"/>
    </xf>
    <xf numFmtId="0" fontId="11" fillId="0" borderId="0" xfId="0" applyFont="1" applyFill="1">
      <alignment vertical="center"/>
    </xf>
    <xf numFmtId="0" fontId="11" fillId="0" borderId="0" xfId="0" applyFont="1" applyFill="1" applyBorder="1">
      <alignment vertical="center"/>
    </xf>
    <xf numFmtId="0" fontId="15" fillId="0" borderId="0" xfId="0" applyFont="1" applyFill="1" applyBorder="1">
      <alignment vertical="center"/>
    </xf>
    <xf numFmtId="0" fontId="15" fillId="0" borderId="0" xfId="0" applyFont="1" applyFill="1" applyBorder="1" applyAlignment="1">
      <alignment vertical="center" wrapText="1"/>
    </xf>
    <xf numFmtId="0" fontId="15" fillId="0" borderId="0" xfId="0" applyFont="1" applyFill="1" applyBorder="1" applyAlignment="1">
      <alignment horizontal="center" vertical="center"/>
    </xf>
    <xf numFmtId="0" fontId="11" fillId="0" borderId="0" xfId="0" applyFont="1" applyFill="1" applyAlignment="1">
      <alignment horizontal="center" vertical="center"/>
    </xf>
    <xf numFmtId="0" fontId="12" fillId="0" borderId="2" xfId="0" applyFont="1" applyFill="1" applyBorder="1" applyAlignment="1">
      <alignment horizontal="center" vertical="center"/>
    </xf>
    <xf numFmtId="0" fontId="12" fillId="0" borderId="0" xfId="0" applyFont="1" applyFill="1" applyAlignment="1">
      <alignment horizontal="left" vertical="center"/>
    </xf>
    <xf numFmtId="0" fontId="12" fillId="0" borderId="0" xfId="0" applyFont="1" applyFill="1" applyProtection="1">
      <alignment vertical="center"/>
      <protection locked="0"/>
    </xf>
    <xf numFmtId="0" fontId="12" fillId="0" borderId="0" xfId="0" applyFont="1" applyFill="1" applyAlignment="1">
      <alignment horizontal="center" vertical="center"/>
    </xf>
    <xf numFmtId="0" fontId="10" fillId="0" borderId="0" xfId="0" applyFont="1" applyFill="1">
      <alignment vertical="center"/>
    </xf>
    <xf numFmtId="0" fontId="13" fillId="0" borderId="0" xfId="0" applyFont="1" applyFill="1">
      <alignment vertical="center"/>
    </xf>
    <xf numFmtId="0" fontId="12" fillId="0" borderId="0" xfId="0" applyFont="1" applyFill="1" applyAlignment="1" applyProtection="1">
      <alignment vertical="center" shrinkToFit="1"/>
      <protection locked="0"/>
    </xf>
    <xf numFmtId="0" fontId="12" fillId="0" borderId="0" xfId="0" applyFont="1" applyFill="1" applyAlignment="1">
      <alignment vertical="center" textRotation="255"/>
    </xf>
    <xf numFmtId="0" fontId="15" fillId="0" borderId="0" xfId="0" applyFont="1" applyFill="1" applyAlignment="1">
      <alignment horizontal="center" vertical="center"/>
    </xf>
    <xf numFmtId="49" fontId="15" fillId="0" borderId="0" xfId="0" applyNumberFormat="1" applyFont="1" applyFill="1" applyAlignment="1">
      <alignment horizontal="center" vertical="center" wrapText="1"/>
    </xf>
    <xf numFmtId="49" fontId="15" fillId="0" borderId="0" xfId="0" applyNumberFormat="1" applyFont="1" applyFill="1" applyAlignment="1">
      <alignment vertical="center" wrapText="1"/>
    </xf>
    <xf numFmtId="177" fontId="11" fillId="0" borderId="0" xfId="4" applyNumberFormat="1" applyFont="1" applyFill="1" applyBorder="1" applyAlignment="1">
      <alignment vertical="center" shrinkToFit="1"/>
    </xf>
    <xf numFmtId="0" fontId="13" fillId="0" borderId="0" xfId="0" applyFont="1" applyFill="1" applyAlignment="1">
      <alignment vertical="center" shrinkToFit="1"/>
    </xf>
    <xf numFmtId="177" fontId="13" fillId="0" borderId="0" xfId="4" applyNumberFormat="1" applyFont="1" applyFill="1" applyBorder="1" applyAlignment="1">
      <alignment vertical="center" shrinkToFit="1"/>
    </xf>
    <xf numFmtId="0" fontId="11" fillId="0" borderId="5" xfId="0" applyFont="1" applyFill="1" applyBorder="1">
      <alignment vertical="center"/>
    </xf>
    <xf numFmtId="178" fontId="11" fillId="0" borderId="28" xfId="4" applyNumberFormat="1" applyFont="1" applyBorder="1" applyAlignment="1">
      <alignment vertical="center" shrinkToFit="1"/>
    </xf>
    <xf numFmtId="0" fontId="17" fillId="0" borderId="0" xfId="0" applyFont="1" applyFill="1" applyAlignment="1">
      <alignment horizontal="right" vertical="center"/>
    </xf>
    <xf numFmtId="0" fontId="17" fillId="0" borderId="0" xfId="0" applyFont="1" applyFill="1">
      <alignment vertical="center"/>
    </xf>
    <xf numFmtId="0" fontId="9" fillId="0" borderId="0" xfId="0" applyFont="1" applyFill="1">
      <alignment vertical="center"/>
    </xf>
    <xf numFmtId="0" fontId="17" fillId="0" borderId="0" xfId="0" applyFont="1" applyFill="1" applyAlignment="1">
      <alignment vertical="center"/>
    </xf>
    <xf numFmtId="0" fontId="17" fillId="0" borderId="0" xfId="0" applyFont="1" applyFill="1" applyAlignment="1">
      <alignment horizontal="center" vertical="center"/>
    </xf>
    <xf numFmtId="0" fontId="9" fillId="0" borderId="0" xfId="0" applyFont="1" applyFill="1" applyAlignment="1">
      <alignment horizontal="right" vertical="center"/>
    </xf>
    <xf numFmtId="0" fontId="35" fillId="0" borderId="28" xfId="0" applyFont="1" applyBorder="1" applyAlignment="1">
      <alignment horizontal="center" vertical="center"/>
    </xf>
    <xf numFmtId="49" fontId="36" fillId="0" borderId="28" xfId="0" applyNumberFormat="1" applyFont="1" applyBorder="1" applyAlignment="1">
      <alignment horizontal="left" vertical="center" wrapText="1"/>
    </xf>
    <xf numFmtId="0" fontId="36" fillId="0" borderId="28" xfId="0" applyFont="1" applyBorder="1" applyAlignment="1">
      <alignment horizontal="left" vertical="center" wrapText="1"/>
    </xf>
    <xf numFmtId="0" fontId="36" fillId="0" borderId="13" xfId="0" applyFont="1" applyBorder="1" applyAlignment="1">
      <alignment horizontal="left" vertical="center" wrapText="1"/>
    </xf>
    <xf numFmtId="0" fontId="15" fillId="2" borderId="28" xfId="0" applyFont="1" applyFill="1" applyBorder="1" applyAlignment="1">
      <alignment vertical="center" shrinkToFit="1"/>
    </xf>
    <xf numFmtId="0" fontId="13" fillId="0" borderId="0" xfId="0" applyFont="1" applyFill="1" applyBorder="1" applyAlignment="1">
      <alignment vertical="center" shrinkToFit="1"/>
    </xf>
    <xf numFmtId="0" fontId="11" fillId="0" borderId="0" xfId="0" applyFont="1" applyBorder="1">
      <alignment vertical="center"/>
    </xf>
    <xf numFmtId="0" fontId="17" fillId="0" borderId="0" xfId="0" applyFont="1" applyFill="1" applyAlignment="1">
      <alignment vertical="center"/>
    </xf>
    <xf numFmtId="0" fontId="38" fillId="0" borderId="0" xfId="0" applyFont="1">
      <alignment vertical="center"/>
    </xf>
    <xf numFmtId="0" fontId="39" fillId="0" borderId="0" xfId="0" applyFont="1">
      <alignment vertical="center"/>
    </xf>
    <xf numFmtId="0" fontId="39" fillId="0" borderId="1" xfId="0" applyFont="1" applyBorder="1" applyAlignment="1">
      <alignment horizontal="center" vertical="center"/>
    </xf>
    <xf numFmtId="0" fontId="39" fillId="0" borderId="2" xfId="0" applyFont="1" applyBorder="1">
      <alignment vertical="center"/>
    </xf>
    <xf numFmtId="0" fontId="39" fillId="0" borderId="0" xfId="0" applyFont="1" applyAlignment="1">
      <alignment horizontal="center" vertical="center"/>
    </xf>
    <xf numFmtId="0" fontId="40" fillId="0" borderId="0" xfId="0" applyFont="1">
      <alignment vertical="center"/>
    </xf>
    <xf numFmtId="0" fontId="38" fillId="0" borderId="0" xfId="0" applyFont="1" applyAlignment="1">
      <alignment horizontal="center" vertical="center"/>
    </xf>
    <xf numFmtId="0" fontId="40" fillId="0" borderId="38" xfId="0" applyFont="1" applyBorder="1">
      <alignment vertical="center"/>
    </xf>
    <xf numFmtId="0" fontId="40" fillId="0" borderId="39" xfId="0" applyFont="1" applyBorder="1">
      <alignment vertical="center"/>
    </xf>
    <xf numFmtId="0" fontId="47" fillId="0" borderId="42" xfId="0" applyFont="1" applyBorder="1" applyAlignment="1">
      <alignment vertical="center" wrapText="1"/>
    </xf>
    <xf numFmtId="49" fontId="55" fillId="11" borderId="45" xfId="0" applyNumberFormat="1" applyFont="1" applyFill="1" applyBorder="1">
      <alignment vertical="center"/>
    </xf>
    <xf numFmtId="0" fontId="40" fillId="0" borderId="0" xfId="0" applyFont="1" applyAlignment="1">
      <alignment horizontal="center" vertical="center"/>
    </xf>
    <xf numFmtId="0" fontId="40" fillId="0" borderId="0" xfId="0" applyFont="1" applyAlignment="1">
      <alignment horizontal="center" vertical="center" wrapText="1"/>
    </xf>
    <xf numFmtId="0" fontId="39" fillId="0" borderId="0" xfId="0" applyFont="1" applyAlignment="1">
      <alignment horizontal="left" vertical="center"/>
    </xf>
    <xf numFmtId="0" fontId="40" fillId="0" borderId="0" xfId="0" applyFont="1" applyAlignment="1">
      <alignment horizontal="left" vertical="center" wrapText="1"/>
    </xf>
    <xf numFmtId="0" fontId="60" fillId="0" borderId="38" xfId="0" applyFont="1" applyBorder="1">
      <alignment vertical="center"/>
    </xf>
    <xf numFmtId="0" fontId="60" fillId="0" borderId="0" xfId="0" applyFont="1">
      <alignment vertical="center"/>
    </xf>
    <xf numFmtId="0" fontId="60" fillId="0" borderId="0" xfId="0" applyFont="1" applyAlignment="1">
      <alignment horizontal="left" vertical="center"/>
    </xf>
    <xf numFmtId="0" fontId="60" fillId="0" borderId="0" xfId="0" applyFont="1" applyAlignment="1">
      <alignment horizontal="center" vertical="center"/>
    </xf>
    <xf numFmtId="0" fontId="60" fillId="0" borderId="0" xfId="0" applyFont="1" applyAlignment="1">
      <alignment horizontal="left" vertical="center" wrapText="1"/>
    </xf>
    <xf numFmtId="0" fontId="60" fillId="0" borderId="39" xfId="0" applyFont="1" applyBorder="1">
      <alignment vertical="center"/>
    </xf>
    <xf numFmtId="0" fontId="61" fillId="0" borderId="10" xfId="0" applyFont="1" applyBorder="1" applyAlignment="1">
      <alignment horizontal="center" vertical="center"/>
    </xf>
    <xf numFmtId="49" fontId="55" fillId="0" borderId="7" xfId="0" applyNumberFormat="1" applyFont="1" applyBorder="1">
      <alignment vertical="center"/>
    </xf>
    <xf numFmtId="0" fontId="61" fillId="0" borderId="48" xfId="0" applyFont="1" applyBorder="1" applyAlignment="1">
      <alignment horizontal="center" vertical="center"/>
    </xf>
    <xf numFmtId="49" fontId="55" fillId="0" borderId="52" xfId="0" applyNumberFormat="1" applyFont="1" applyBorder="1">
      <alignment vertical="center"/>
    </xf>
    <xf numFmtId="49" fontId="55" fillId="0" borderId="42" xfId="0" applyNumberFormat="1" applyFont="1" applyBorder="1">
      <alignment vertical="center"/>
    </xf>
    <xf numFmtId="0" fontId="61" fillId="0" borderId="50" xfId="0" applyFont="1" applyBorder="1" applyAlignment="1">
      <alignment horizontal="center" vertical="center"/>
    </xf>
    <xf numFmtId="0" fontId="40" fillId="0" borderId="49" xfId="0" applyFont="1" applyBorder="1">
      <alignment vertical="center"/>
    </xf>
    <xf numFmtId="0" fontId="40" fillId="0" borderId="42" xfId="0" applyFont="1" applyBorder="1">
      <alignment vertical="center"/>
    </xf>
    <xf numFmtId="0" fontId="52" fillId="0" borderId="42" xfId="0" applyFont="1" applyBorder="1">
      <alignment vertical="center"/>
    </xf>
    <xf numFmtId="0" fontId="40" fillId="0" borderId="50" xfId="0" applyFont="1" applyBorder="1">
      <alignment vertical="center"/>
    </xf>
    <xf numFmtId="0" fontId="63" fillId="0" borderId="0" xfId="0" applyFont="1">
      <alignment vertical="center"/>
    </xf>
    <xf numFmtId="0" fontId="17" fillId="3" borderId="0" xfId="0" applyFont="1" applyFill="1" applyAlignment="1">
      <alignment horizontal="center" vertical="center"/>
    </xf>
    <xf numFmtId="0" fontId="12" fillId="0" borderId="2" xfId="0" applyFont="1" applyBorder="1" applyAlignment="1">
      <alignment horizontal="center" vertical="center"/>
    </xf>
    <xf numFmtId="0" fontId="0" fillId="12" borderId="0" xfId="0" applyFill="1">
      <alignment vertical="center"/>
    </xf>
    <xf numFmtId="0" fontId="12" fillId="0" borderId="0" xfId="0" applyFont="1" applyProtection="1">
      <alignment vertical="center"/>
      <protection locked="0"/>
    </xf>
    <xf numFmtId="0" fontId="15" fillId="0" borderId="2" xfId="0" applyFont="1" applyBorder="1">
      <alignment vertical="center"/>
    </xf>
    <xf numFmtId="0" fontId="12" fillId="0" borderId="2" xfId="0" applyFont="1" applyBorder="1">
      <alignment vertical="center"/>
    </xf>
    <xf numFmtId="0" fontId="12" fillId="0" borderId="2" xfId="0" applyFont="1" applyBorder="1" applyAlignment="1">
      <alignment horizontal="left" vertical="center"/>
    </xf>
    <xf numFmtId="0" fontId="12" fillId="0" borderId="2" xfId="0" applyFont="1" applyBorder="1" applyProtection="1">
      <alignment vertical="center"/>
      <protection locked="0"/>
    </xf>
    <xf numFmtId="0" fontId="15" fillId="0" borderId="8" xfId="0" applyFont="1" applyBorder="1" applyAlignment="1">
      <alignment horizontal="left" vertical="center" wrapText="1" shrinkToFit="1"/>
    </xf>
    <xf numFmtId="0" fontId="15" fillId="0" borderId="7" xfId="0" applyFont="1" applyBorder="1" applyAlignment="1">
      <alignment horizontal="left" vertical="center" wrapText="1" shrinkToFit="1"/>
    </xf>
    <xf numFmtId="0" fontId="15" fillId="0" borderId="0" xfId="0" applyFont="1" applyAlignment="1">
      <alignment horizontal="left" vertical="center" wrapText="1" shrinkToFit="1"/>
    </xf>
    <xf numFmtId="0" fontId="15" fillId="0" borderId="10" xfId="0" applyFont="1" applyBorder="1" applyAlignment="1">
      <alignment horizontal="left" vertical="center" wrapText="1" shrinkToFit="1"/>
    </xf>
    <xf numFmtId="0" fontId="15" fillId="0" borderId="5" xfId="0" applyFont="1" applyBorder="1" applyAlignment="1">
      <alignment vertical="center"/>
    </xf>
    <xf numFmtId="0" fontId="15" fillId="0" borderId="53" xfId="0" applyFont="1" applyBorder="1" applyAlignment="1">
      <alignment vertical="center"/>
    </xf>
    <xf numFmtId="0" fontId="15" fillId="4" borderId="5" xfId="0" applyFont="1" applyFill="1" applyBorder="1" applyAlignment="1">
      <alignment vertical="center"/>
    </xf>
    <xf numFmtId="0" fontId="15" fillId="4" borderId="53" xfId="0" applyFont="1" applyFill="1" applyBorder="1" applyAlignment="1">
      <alignment vertical="center"/>
    </xf>
    <xf numFmtId="0" fontId="15" fillId="4" borderId="42" xfId="0" applyFont="1" applyFill="1" applyBorder="1" applyAlignment="1">
      <alignment vertical="center"/>
    </xf>
    <xf numFmtId="0" fontId="15" fillId="4" borderId="50" xfId="0" applyFont="1" applyFill="1" applyBorder="1" applyAlignment="1">
      <alignment vertical="center"/>
    </xf>
    <xf numFmtId="0" fontId="15" fillId="0" borderId="9" xfId="0" applyFont="1" applyFill="1" applyBorder="1" applyAlignment="1">
      <alignment vertical="center" textRotation="255"/>
    </xf>
    <xf numFmtId="0" fontId="15" fillId="0" borderId="0" xfId="0" applyFont="1" applyFill="1" applyBorder="1" applyAlignment="1">
      <alignment vertical="center" textRotation="255"/>
    </xf>
    <xf numFmtId="0" fontId="17" fillId="3" borderId="0" xfId="0" applyFont="1" applyFill="1" applyAlignment="1">
      <alignment horizontal="center" vertical="center"/>
    </xf>
    <xf numFmtId="0" fontId="11" fillId="0" borderId="28" xfId="0" applyNumberFormat="1" applyFont="1" applyBorder="1" applyAlignment="1">
      <alignment vertical="center" shrinkToFit="1"/>
    </xf>
    <xf numFmtId="0" fontId="15" fillId="0" borderId="0" xfId="0" applyFont="1" applyBorder="1" applyAlignment="1">
      <alignment vertical="center"/>
    </xf>
    <xf numFmtId="0" fontId="15" fillId="0" borderId="39" xfId="0" applyFont="1" applyBorder="1" applyAlignment="1">
      <alignment vertical="center"/>
    </xf>
    <xf numFmtId="0" fontId="17" fillId="0" borderId="0" xfId="0" applyFont="1" applyFill="1" applyAlignment="1">
      <alignment horizontal="left" vertical="center"/>
    </xf>
    <xf numFmtId="0" fontId="17" fillId="0" borderId="0" xfId="0" applyFont="1" applyFill="1" applyAlignment="1">
      <alignment vertical="center"/>
    </xf>
    <xf numFmtId="0" fontId="12" fillId="0" borderId="2" xfId="0" applyFont="1" applyBorder="1" applyAlignment="1">
      <alignment horizontal="center" vertical="center"/>
    </xf>
    <xf numFmtId="0" fontId="15" fillId="0" borderId="0" xfId="0" applyFont="1" applyFill="1" applyBorder="1" applyAlignment="1">
      <alignment horizontal="center" vertical="center"/>
    </xf>
    <xf numFmtId="0" fontId="15" fillId="0" borderId="7" xfId="0" applyFont="1" applyBorder="1" applyAlignment="1">
      <alignment horizontal="left" vertical="center" wrapText="1" shrinkToFit="1"/>
    </xf>
    <xf numFmtId="0" fontId="39" fillId="0" borderId="2" xfId="0" applyFont="1" applyBorder="1" applyAlignment="1">
      <alignment horizontal="center" vertical="center"/>
    </xf>
    <xf numFmtId="0" fontId="40" fillId="0" borderId="0" xfId="0" applyFont="1" applyAlignment="1">
      <alignment horizontal="left" vertical="center"/>
    </xf>
    <xf numFmtId="0" fontId="2" fillId="0" borderId="0" xfId="10">
      <alignment vertical="center"/>
    </xf>
    <xf numFmtId="0" fontId="66" fillId="0" borderId="0" xfId="10" applyFont="1">
      <alignment vertical="center"/>
    </xf>
    <xf numFmtId="0" fontId="67" fillId="13" borderId="1" xfId="10" applyFont="1" applyFill="1" applyBorder="1">
      <alignment vertical="center"/>
    </xf>
    <xf numFmtId="0" fontId="67" fillId="13" borderId="2" xfId="10" applyFont="1" applyFill="1" applyBorder="1">
      <alignment vertical="center"/>
    </xf>
    <xf numFmtId="0" fontId="67" fillId="13" borderId="3" xfId="10" applyFont="1" applyFill="1" applyBorder="1">
      <alignment vertical="center"/>
    </xf>
    <xf numFmtId="0" fontId="67" fillId="0" borderId="0" xfId="10" applyFont="1">
      <alignment vertical="center"/>
    </xf>
    <xf numFmtId="0" fontId="67" fillId="5" borderId="28" xfId="10" applyFont="1" applyFill="1" applyBorder="1" applyAlignment="1">
      <alignment horizontal="center" vertical="center"/>
    </xf>
    <xf numFmtId="0" fontId="67" fillId="5" borderId="28" xfId="10" applyFont="1" applyFill="1" applyBorder="1">
      <alignment vertical="center"/>
    </xf>
    <xf numFmtId="0" fontId="67" fillId="0" borderId="0" xfId="10" applyFont="1" applyAlignment="1">
      <alignment horizontal="center" vertical="center"/>
    </xf>
    <xf numFmtId="0" fontId="67" fillId="0" borderId="28" xfId="10" applyFont="1" applyBorder="1" applyAlignment="1">
      <alignment horizontal="center" vertical="center"/>
    </xf>
    <xf numFmtId="179" fontId="67" fillId="3" borderId="28" xfId="10" applyNumberFormat="1" applyFont="1" applyFill="1" applyBorder="1" applyProtection="1">
      <alignment vertical="center"/>
      <protection locked="0"/>
    </xf>
    <xf numFmtId="179" fontId="67" fillId="0" borderId="0" xfId="10" applyNumberFormat="1" applyFont="1">
      <alignment vertical="center"/>
    </xf>
    <xf numFmtId="0" fontId="70" fillId="0" borderId="28" xfId="10" applyFont="1" applyBorder="1" applyAlignment="1">
      <alignment horizontal="center" vertical="center"/>
    </xf>
    <xf numFmtId="0" fontId="67" fillId="3" borderId="28" xfId="10" applyFont="1" applyFill="1" applyBorder="1" applyProtection="1">
      <alignment vertical="center"/>
      <protection locked="0"/>
    </xf>
    <xf numFmtId="0" fontId="67" fillId="5" borderId="28" xfId="10" applyFont="1" applyFill="1" applyBorder="1" applyAlignment="1" applyProtection="1">
      <alignment horizontal="center" vertical="center"/>
      <protection locked="0"/>
    </xf>
    <xf numFmtId="0" fontId="67" fillId="5" borderId="13" xfId="10" applyFont="1" applyFill="1" applyBorder="1" applyAlignment="1" applyProtection="1">
      <alignment horizontal="center" vertical="center"/>
      <protection locked="0"/>
    </xf>
    <xf numFmtId="179" fontId="67" fillId="3" borderId="1" xfId="10" applyNumberFormat="1" applyFont="1" applyFill="1" applyBorder="1" applyProtection="1">
      <alignment vertical="center"/>
      <protection locked="0"/>
    </xf>
    <xf numFmtId="179" fontId="67" fillId="0" borderId="0" xfId="10" applyNumberFormat="1" applyFont="1" applyProtection="1">
      <alignment vertical="center"/>
      <protection locked="0"/>
    </xf>
    <xf numFmtId="179" fontId="67" fillId="3" borderId="15" xfId="10" applyNumberFormat="1" applyFont="1" applyFill="1" applyBorder="1" applyProtection="1">
      <alignment vertical="center"/>
      <protection locked="0"/>
    </xf>
    <xf numFmtId="0" fontId="70" fillId="0" borderId="0" xfId="10" applyFont="1">
      <alignment vertical="center"/>
    </xf>
    <xf numFmtId="0" fontId="67" fillId="0" borderId="0" xfId="10" applyFont="1" applyProtection="1">
      <alignment vertical="center"/>
      <protection locked="0"/>
    </xf>
    <xf numFmtId="179" fontId="67" fillId="3" borderId="28" xfId="10" applyNumberFormat="1" applyFont="1" applyFill="1" applyBorder="1" applyAlignment="1" applyProtection="1">
      <alignment horizontal="center" vertical="center"/>
      <protection locked="0"/>
    </xf>
    <xf numFmtId="0" fontId="67" fillId="14" borderId="1" xfId="10" applyFont="1" applyFill="1" applyBorder="1">
      <alignment vertical="center"/>
    </xf>
    <xf numFmtId="0" fontId="67" fillId="14" borderId="2" xfId="10" applyFont="1" applyFill="1" applyBorder="1">
      <alignment vertical="center"/>
    </xf>
    <xf numFmtId="0" fontId="67" fillId="14" borderId="3" xfId="10" applyFont="1" applyFill="1" applyBorder="1">
      <alignment vertical="center"/>
    </xf>
    <xf numFmtId="180" fontId="67" fillId="3" borderId="28" xfId="10" applyNumberFormat="1" applyFont="1" applyFill="1" applyBorder="1" applyProtection="1">
      <alignment vertical="center"/>
      <protection locked="0"/>
    </xf>
    <xf numFmtId="180" fontId="67" fillId="0" borderId="0" xfId="10" applyNumberFormat="1" applyFont="1">
      <alignment vertical="center"/>
    </xf>
    <xf numFmtId="180" fontId="67" fillId="0" borderId="0" xfId="10" applyNumberFormat="1" applyFont="1" applyProtection="1">
      <alignment vertical="center"/>
      <protection locked="0"/>
    </xf>
    <xf numFmtId="0" fontId="15" fillId="0" borderId="7" xfId="0" applyFont="1" applyBorder="1" applyAlignment="1">
      <alignment horizontal="left" vertical="center" wrapText="1" shrinkToFit="1"/>
    </xf>
    <xf numFmtId="0" fontId="15" fillId="0" borderId="0" xfId="0" applyFont="1" applyFill="1" applyBorder="1" applyAlignment="1">
      <alignment horizontal="center" vertical="center"/>
    </xf>
    <xf numFmtId="0" fontId="13" fillId="0" borderId="0" xfId="0" applyFont="1" applyAlignment="1">
      <alignment horizontal="center" vertical="center"/>
    </xf>
    <xf numFmtId="0" fontId="12" fillId="0" borderId="2" xfId="0" applyFont="1" applyBorder="1" applyAlignment="1">
      <alignment horizontal="center" vertical="center"/>
    </xf>
    <xf numFmtId="0" fontId="12" fillId="0" borderId="0" xfId="0" applyFont="1" applyBorder="1" applyAlignment="1">
      <alignment horizontal="center" vertical="center"/>
    </xf>
    <xf numFmtId="0" fontId="15" fillId="0" borderId="0" xfId="0" applyFont="1" applyFill="1" applyBorder="1" applyAlignment="1">
      <alignment horizontal="center" vertical="center" wrapText="1" shrinkToFit="1"/>
    </xf>
    <xf numFmtId="0" fontId="15" fillId="0" borderId="0" xfId="0" applyFont="1" applyFill="1" applyBorder="1" applyAlignment="1">
      <alignment horizontal="center" vertical="center" shrinkToFit="1"/>
    </xf>
    <xf numFmtId="0" fontId="12" fillId="0" borderId="0" xfId="0" applyFont="1" applyFill="1" applyBorder="1" applyAlignment="1">
      <alignment vertical="center" shrinkToFit="1"/>
    </xf>
    <xf numFmtId="0" fontId="67" fillId="0" borderId="0" xfId="8" applyFont="1">
      <alignment vertical="center"/>
    </xf>
    <xf numFmtId="0" fontId="1" fillId="0" borderId="0" xfId="10" applyFont="1">
      <alignment vertical="center"/>
    </xf>
    <xf numFmtId="0" fontId="28" fillId="0" borderId="0" xfId="0" applyFont="1" applyAlignment="1">
      <alignment horizontal="center" vertical="center"/>
    </xf>
    <xf numFmtId="0" fontId="17" fillId="0" borderId="0" xfId="0" applyFont="1" applyFill="1" applyAlignment="1">
      <alignment horizontal="left" vertical="center"/>
    </xf>
    <xf numFmtId="0" fontId="17" fillId="3" borderId="0" xfId="0" applyFont="1" applyFill="1" applyAlignment="1">
      <alignment horizontal="left" vertical="center"/>
    </xf>
    <xf numFmtId="0" fontId="17" fillId="0" borderId="0" xfId="0" applyFont="1" applyFill="1" applyAlignment="1">
      <alignment horizontal="right" vertical="center"/>
    </xf>
    <xf numFmtId="0" fontId="17" fillId="0" borderId="0" xfId="0" applyFont="1" applyFill="1" applyAlignment="1">
      <alignment vertical="center"/>
    </xf>
    <xf numFmtId="176" fontId="17" fillId="0" borderId="0" xfId="0" applyNumberFormat="1" applyFont="1" applyFill="1" applyAlignment="1">
      <alignment vertical="center"/>
    </xf>
    <xf numFmtId="0" fontId="9" fillId="2" borderId="1" xfId="0" applyFont="1" applyFill="1" applyBorder="1" applyAlignment="1">
      <alignment vertical="center"/>
    </xf>
    <xf numFmtId="0" fontId="9" fillId="2" borderId="2" xfId="0" applyFont="1" applyFill="1" applyBorder="1" applyAlignment="1">
      <alignment vertical="center"/>
    </xf>
    <xf numFmtId="0" fontId="9" fillId="3" borderId="1" xfId="0" applyFont="1" applyFill="1" applyBorder="1" applyAlignment="1">
      <alignment vertical="center" shrinkToFit="1"/>
    </xf>
    <xf numFmtId="0" fontId="9" fillId="3" borderId="2" xfId="0" applyFont="1" applyFill="1" applyBorder="1" applyAlignment="1">
      <alignment vertical="center" shrinkToFit="1"/>
    </xf>
    <xf numFmtId="0" fontId="9" fillId="3" borderId="3" xfId="0" applyFont="1" applyFill="1" applyBorder="1" applyAlignment="1">
      <alignment vertical="center" shrinkToFit="1"/>
    </xf>
    <xf numFmtId="0" fontId="74" fillId="3" borderId="28" xfId="9" applyFill="1" applyBorder="1" applyAlignment="1">
      <alignment vertical="center" shrinkToFit="1"/>
    </xf>
    <xf numFmtId="0" fontId="9" fillId="3" borderId="28" xfId="0" applyFont="1" applyFill="1" applyBorder="1" applyAlignment="1">
      <alignment vertical="center" shrinkToFit="1"/>
    </xf>
    <xf numFmtId="0" fontId="9" fillId="2" borderId="4" xfId="0" applyFont="1" applyFill="1" applyBorder="1" applyAlignment="1">
      <alignment vertical="center"/>
    </xf>
    <xf numFmtId="0" fontId="9" fillId="2" borderId="5" xfId="0" applyFont="1" applyFill="1" applyBorder="1" applyAlignment="1">
      <alignment vertical="center"/>
    </xf>
    <xf numFmtId="0" fontId="9" fillId="2" borderId="10" xfId="0" applyFont="1" applyFill="1" applyBorder="1" applyAlignment="1">
      <alignment vertical="center"/>
    </xf>
    <xf numFmtId="0" fontId="9" fillId="2" borderId="7" xfId="0" applyFont="1" applyFill="1" applyBorder="1" applyAlignment="1">
      <alignment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15" fillId="2" borderId="6" xfId="0" applyFont="1" applyFill="1" applyBorder="1" applyAlignment="1">
      <alignment horizontal="center" vertical="center" wrapText="1"/>
    </xf>
    <xf numFmtId="0" fontId="15" fillId="2" borderId="11" xfId="0" applyFont="1" applyFill="1" applyBorder="1" applyAlignment="1">
      <alignment horizontal="center" vertical="center"/>
    </xf>
    <xf numFmtId="0" fontId="12" fillId="2" borderId="28" xfId="0" applyFont="1" applyFill="1" applyBorder="1" applyAlignment="1">
      <alignment horizontal="center" vertical="center"/>
    </xf>
    <xf numFmtId="0" fontId="11" fillId="2" borderId="28" xfId="0" applyFont="1" applyFill="1" applyBorder="1" applyAlignment="1">
      <alignment horizontal="center" vertical="center" shrinkToFit="1"/>
    </xf>
    <xf numFmtId="0" fontId="12" fillId="2" borderId="28" xfId="0" applyFont="1" applyFill="1" applyBorder="1" applyAlignment="1">
      <alignment horizontal="center" vertical="center" wrapText="1"/>
    </xf>
    <xf numFmtId="0" fontId="12" fillId="2" borderId="13" xfId="0" applyFont="1" applyFill="1" applyBorder="1" applyAlignment="1">
      <alignment horizontal="center" vertical="center" wrapText="1"/>
    </xf>
    <xf numFmtId="0" fontId="12" fillId="2" borderId="1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11"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15" xfId="0" applyFont="1" applyFill="1" applyBorder="1" applyAlignment="1">
      <alignment horizontal="center" vertical="center" wrapText="1"/>
    </xf>
    <xf numFmtId="49" fontId="15" fillId="0" borderId="16" xfId="0" applyNumberFormat="1" applyFont="1" applyFill="1" applyBorder="1" applyAlignment="1">
      <alignment horizontal="center" vertical="center"/>
    </xf>
    <xf numFmtId="49" fontId="15" fillId="0" borderId="17" xfId="0" applyNumberFormat="1" applyFont="1" applyFill="1" applyBorder="1" applyAlignment="1">
      <alignment horizontal="center" vertical="center"/>
    </xf>
    <xf numFmtId="49" fontId="15" fillId="0" borderId="18" xfId="0" applyNumberFormat="1" applyFont="1" applyFill="1" applyBorder="1" applyAlignment="1">
      <alignment horizontal="center" vertical="center"/>
    </xf>
    <xf numFmtId="49" fontId="15" fillId="0" borderId="10" xfId="0" applyNumberFormat="1" applyFont="1" applyFill="1" applyBorder="1" applyAlignment="1">
      <alignment horizontal="center" vertical="center"/>
    </xf>
    <xf numFmtId="49" fontId="15" fillId="0" borderId="7" xfId="0" applyNumberFormat="1" applyFont="1" applyFill="1" applyBorder="1" applyAlignment="1">
      <alignment horizontal="center" vertical="center"/>
    </xf>
    <xf numFmtId="49" fontId="15" fillId="0" borderId="11" xfId="0" applyNumberFormat="1" applyFont="1" applyFill="1" applyBorder="1" applyAlignment="1">
      <alignment horizontal="center" vertical="center"/>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xf>
    <xf numFmtId="0" fontId="15" fillId="9" borderId="1" xfId="0" applyFont="1" applyFill="1" applyBorder="1" applyAlignment="1">
      <alignment horizontal="center" vertical="center" wrapText="1"/>
    </xf>
    <xf numFmtId="0" fontId="15" fillId="9" borderId="2" xfId="0" applyFont="1" applyFill="1" applyBorder="1" applyAlignment="1">
      <alignment horizontal="center" vertical="center" wrapText="1"/>
    </xf>
    <xf numFmtId="0" fontId="15" fillId="2" borderId="1" xfId="0" applyFont="1" applyFill="1" applyBorder="1" applyAlignment="1">
      <alignment horizontal="center" vertical="center" wrapText="1" shrinkToFit="1"/>
    </xf>
    <xf numFmtId="0" fontId="15" fillId="2" borderId="2" xfId="0" applyFont="1" applyFill="1" applyBorder="1" applyAlignment="1">
      <alignment horizontal="center" vertical="center" wrapText="1" shrinkToFit="1"/>
    </xf>
    <xf numFmtId="0" fontId="15" fillId="2" borderId="3" xfId="0" applyFont="1" applyFill="1" applyBorder="1" applyAlignment="1">
      <alignment horizontal="center" vertical="center" wrapText="1" shrinkToFit="1"/>
    </xf>
    <xf numFmtId="0" fontId="12" fillId="8" borderId="1"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15" fillId="2" borderId="1"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7" xfId="0" applyFont="1" applyFill="1" applyBorder="1" applyAlignment="1">
      <alignment horizontal="center" vertical="center" wrapText="1"/>
    </xf>
    <xf numFmtId="0" fontId="13" fillId="3" borderId="19" xfId="0" applyFont="1" applyFill="1" applyBorder="1" applyAlignment="1">
      <alignment horizontal="left" vertical="center" shrinkToFit="1"/>
    </xf>
    <xf numFmtId="0" fontId="13" fillId="3" borderId="20" xfId="0" applyFont="1" applyFill="1" applyBorder="1" applyAlignment="1">
      <alignment horizontal="left" vertical="center" shrinkToFit="1"/>
    </xf>
    <xf numFmtId="0" fontId="13" fillId="3" borderId="21" xfId="0" applyFont="1" applyFill="1" applyBorder="1" applyAlignment="1">
      <alignment horizontal="left" vertical="center" shrinkToFit="1"/>
    </xf>
    <xf numFmtId="49" fontId="15" fillId="0" borderId="4" xfId="0" applyNumberFormat="1" applyFont="1" applyFill="1" applyBorder="1" applyAlignment="1">
      <alignment horizontal="center" vertical="center"/>
    </xf>
    <xf numFmtId="49" fontId="15" fillId="0" borderId="5" xfId="0" applyNumberFormat="1" applyFont="1" applyFill="1" applyBorder="1" applyAlignment="1">
      <alignment horizontal="center" vertical="center"/>
    </xf>
    <xf numFmtId="49" fontId="15" fillId="0" borderId="6" xfId="0" applyNumberFormat="1" applyFont="1" applyFill="1" applyBorder="1" applyAlignment="1">
      <alignment horizontal="center" vertical="center"/>
    </xf>
    <xf numFmtId="49" fontId="15" fillId="0" borderId="58" xfId="0" applyNumberFormat="1" applyFont="1" applyFill="1" applyBorder="1" applyAlignment="1">
      <alignment horizontal="center" vertical="center"/>
    </xf>
    <xf numFmtId="49" fontId="15" fillId="0" borderId="59" xfId="0" applyNumberFormat="1" applyFont="1" applyFill="1" applyBorder="1" applyAlignment="1">
      <alignment horizontal="center" vertical="center"/>
    </xf>
    <xf numFmtId="49" fontId="15" fillId="0" borderId="60" xfId="0" applyNumberFormat="1" applyFont="1" applyFill="1" applyBorder="1" applyAlignment="1">
      <alignment horizontal="center" vertical="center"/>
    </xf>
    <xf numFmtId="49" fontId="15" fillId="0" borderId="8" xfId="0" applyNumberFormat="1" applyFont="1" applyFill="1" applyBorder="1" applyAlignment="1">
      <alignment horizontal="center" vertical="center"/>
    </xf>
    <xf numFmtId="49" fontId="15" fillId="0" borderId="0" xfId="0" applyNumberFormat="1" applyFont="1" applyFill="1" applyBorder="1" applyAlignment="1">
      <alignment horizontal="center" vertical="center"/>
    </xf>
    <xf numFmtId="49" fontId="15" fillId="0" borderId="9" xfId="0" applyNumberFormat="1" applyFont="1" applyFill="1" applyBorder="1" applyAlignment="1">
      <alignment horizontal="center" vertical="center"/>
    </xf>
    <xf numFmtId="49" fontId="15" fillId="0" borderId="55" xfId="0" applyNumberFormat="1" applyFont="1" applyFill="1" applyBorder="1" applyAlignment="1">
      <alignment horizontal="center" vertical="center"/>
    </xf>
    <xf numFmtId="49" fontId="15" fillId="0" borderId="56" xfId="0" applyNumberFormat="1" applyFont="1" applyFill="1" applyBorder="1" applyAlignment="1">
      <alignment horizontal="center" vertical="center"/>
    </xf>
    <xf numFmtId="49" fontId="15" fillId="0" borderId="57" xfId="0" applyNumberFormat="1" applyFont="1" applyFill="1" applyBorder="1" applyAlignment="1">
      <alignment horizontal="center" vertical="center"/>
    </xf>
    <xf numFmtId="0" fontId="13" fillId="0" borderId="0" xfId="0" applyFont="1" applyAlignment="1">
      <alignment horizontal="center" vertical="center"/>
    </xf>
    <xf numFmtId="0" fontId="15" fillId="2" borderId="2" xfId="0" applyFont="1" applyFill="1" applyBorder="1" applyAlignment="1">
      <alignment horizontal="center" vertical="center" shrinkToFit="1"/>
    </xf>
    <xf numFmtId="0" fontId="15" fillId="2" borderId="3" xfId="0" applyFont="1" applyFill="1" applyBorder="1" applyAlignment="1">
      <alignment horizontal="center" vertical="center" shrinkToFit="1"/>
    </xf>
    <xf numFmtId="0" fontId="12" fillId="3" borderId="2" xfId="0" applyFont="1" applyFill="1" applyBorder="1" applyAlignment="1">
      <alignment vertical="center" shrinkToFit="1"/>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5" fillId="9" borderId="1" xfId="0" applyFont="1" applyFill="1" applyBorder="1" applyAlignment="1">
      <alignment horizontal="center" vertical="center" shrinkToFit="1"/>
    </xf>
    <xf numFmtId="0" fontId="15" fillId="9" borderId="2" xfId="0" applyFont="1" applyFill="1" applyBorder="1" applyAlignment="1">
      <alignment horizontal="center" vertical="center" shrinkToFit="1"/>
    </xf>
    <xf numFmtId="0" fontId="15" fillId="9" borderId="3" xfId="0" applyFont="1" applyFill="1" applyBorder="1" applyAlignment="1">
      <alignment horizontal="center" vertical="center" shrinkToFit="1"/>
    </xf>
    <xf numFmtId="177" fontId="15" fillId="0" borderId="2" xfId="4" applyNumberFormat="1" applyFont="1" applyFill="1" applyBorder="1" applyAlignment="1">
      <alignment vertical="center" shrinkToFit="1"/>
    </xf>
    <xf numFmtId="177" fontId="15" fillId="0" borderId="3" xfId="4" applyNumberFormat="1" applyFont="1" applyFill="1" applyBorder="1" applyAlignment="1">
      <alignment vertical="center" shrinkToFi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78" fontId="15" fillId="0" borderId="0" xfId="0" applyNumberFormat="1" applyFont="1" applyFill="1" applyBorder="1" applyAlignment="1">
      <alignment vertical="center" shrinkToFi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0" xfId="0" applyFont="1" applyBorder="1" applyAlignment="1">
      <alignment horizontal="center" vertical="center" wrapText="1"/>
    </xf>
    <xf numFmtId="0" fontId="13" fillId="3" borderId="16" xfId="0" applyFont="1" applyFill="1" applyBorder="1" applyAlignment="1">
      <alignment horizontal="left" vertical="center" shrinkToFit="1"/>
    </xf>
    <xf numFmtId="0" fontId="13" fillId="3" borderId="17" xfId="0" applyFont="1" applyFill="1" applyBorder="1" applyAlignment="1">
      <alignment horizontal="left" vertical="center" shrinkToFit="1"/>
    </xf>
    <xf numFmtId="0" fontId="13" fillId="3" borderId="18" xfId="0" applyFont="1" applyFill="1" applyBorder="1" applyAlignment="1">
      <alignment horizontal="left" vertical="center" shrinkToFit="1"/>
    </xf>
    <xf numFmtId="0" fontId="15" fillId="0" borderId="0" xfId="0" applyFont="1" applyFill="1" applyBorder="1" applyAlignment="1">
      <alignment horizontal="center" vertical="center"/>
    </xf>
    <xf numFmtId="177" fontId="15" fillId="3" borderId="17" xfId="4" applyNumberFormat="1" applyFont="1" applyFill="1" applyBorder="1" applyAlignment="1">
      <alignment vertical="center" shrinkToFit="1"/>
    </xf>
    <xf numFmtId="0" fontId="15" fillId="2" borderId="3" xfId="0" applyFont="1" applyFill="1" applyBorder="1" applyAlignment="1">
      <alignment horizontal="center" vertical="center" wrapText="1"/>
    </xf>
    <xf numFmtId="0" fontId="15" fillId="0" borderId="0" xfId="0" applyFont="1" applyAlignment="1">
      <alignment horizontal="center" vertical="center"/>
    </xf>
    <xf numFmtId="178" fontId="15" fillId="0" borderId="54" xfId="0" applyNumberFormat="1" applyFont="1" applyBorder="1" applyAlignment="1">
      <alignment horizontal="center" vertical="center" shrinkToFit="1"/>
    </xf>
    <xf numFmtId="178" fontId="15" fillId="0" borderId="5" xfId="0" applyNumberFormat="1" applyFont="1" applyBorder="1" applyAlignment="1">
      <alignment horizontal="center" vertical="center" shrinkToFit="1"/>
    </xf>
    <xf numFmtId="178" fontId="15" fillId="0" borderId="49" xfId="0" applyNumberFormat="1" applyFont="1" applyBorder="1" applyAlignment="1">
      <alignment horizontal="center" vertical="center" shrinkToFit="1"/>
    </xf>
    <xf numFmtId="178" fontId="15" fillId="0" borderId="42" xfId="0" applyNumberFormat="1" applyFont="1" applyBorder="1" applyAlignment="1">
      <alignment horizontal="center" vertical="center" shrinkToFit="1"/>
    </xf>
    <xf numFmtId="0" fontId="15" fillId="2" borderId="35" xfId="0" applyFont="1" applyFill="1" applyBorder="1" applyAlignment="1">
      <alignment horizontal="center" vertical="center" wrapText="1"/>
    </xf>
    <xf numFmtId="0" fontId="15" fillId="2" borderId="34"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3" fillId="0" borderId="4" xfId="0" applyFont="1" applyBorder="1" applyAlignment="1">
      <alignment horizontal="left" vertical="center" wrapText="1" shrinkToFit="1"/>
    </xf>
    <xf numFmtId="0" fontId="13" fillId="0" borderId="5" xfId="0" applyFont="1" applyBorder="1" applyAlignment="1">
      <alignment horizontal="left" vertical="center" wrapText="1" shrinkToFit="1"/>
    </xf>
    <xf numFmtId="0" fontId="13" fillId="0" borderId="10" xfId="0" applyFont="1" applyBorder="1" applyAlignment="1">
      <alignment horizontal="left" vertical="center" wrapText="1" shrinkToFit="1"/>
    </xf>
    <xf numFmtId="0" fontId="13" fillId="0" borderId="7" xfId="0" applyFont="1" applyBorder="1" applyAlignment="1">
      <alignment horizontal="left" vertical="center" wrapText="1" shrinkToFit="1"/>
    </xf>
    <xf numFmtId="0" fontId="15" fillId="0" borderId="1" xfId="0"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15" fillId="0" borderId="2" xfId="0"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15" fillId="0" borderId="3" xfId="0" applyFont="1" applyBorder="1" applyAlignment="1">
      <alignment horizontal="center" vertical="center" wrapText="1" shrinkToFit="1"/>
      <extLst>
        <ext xmlns:xfpb="http://schemas.microsoft.com/office/spreadsheetml/2022/featurepropertybag" uri="{C7286773-470A-42A8-94C5-96B5CB345126}">
          <xfpb:xfComplement i="0"/>
        </ext>
      </extLst>
    </xf>
    <xf numFmtId="0" fontId="71" fillId="9" borderId="1" xfId="0" applyFont="1" applyFill="1" applyBorder="1" applyAlignment="1">
      <alignment horizontal="center" vertical="center" wrapText="1" shrinkToFit="1"/>
    </xf>
    <xf numFmtId="0" fontId="71" fillId="9" borderId="2" xfId="0" applyFont="1" applyFill="1" applyBorder="1" applyAlignment="1">
      <alignment horizontal="center" vertical="center" wrapText="1" shrinkToFit="1"/>
    </xf>
    <xf numFmtId="0" fontId="71" fillId="9" borderId="3" xfId="0" applyFont="1" applyFill="1" applyBorder="1" applyAlignment="1">
      <alignment horizontal="center" vertical="center" wrapText="1" shrinkToFit="1"/>
    </xf>
    <xf numFmtId="177" fontId="15" fillId="3" borderId="12" xfId="4" applyNumberFormat="1" applyFont="1" applyFill="1" applyBorder="1" applyAlignment="1">
      <alignment vertical="center" shrinkToFit="1"/>
    </xf>
    <xf numFmtId="0" fontId="11" fillId="8" borderId="1" xfId="0" applyFont="1" applyFill="1" applyBorder="1" applyAlignment="1">
      <alignment horizontal="center" vertical="center" shrinkToFit="1"/>
    </xf>
    <xf numFmtId="0" fontId="11" fillId="8" borderId="2" xfId="0" applyFont="1" applyFill="1" applyBorder="1" applyAlignment="1">
      <alignment horizontal="center" vertical="center" shrinkToFit="1"/>
    </xf>
    <xf numFmtId="0" fontId="11" fillId="8" borderId="3" xfId="0" applyFont="1" applyFill="1" applyBorder="1" applyAlignment="1">
      <alignment horizontal="center" vertical="center" shrinkToFit="1"/>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7"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1" xfId="0" applyFont="1" applyFill="1" applyBorder="1" applyAlignment="1">
      <alignment horizontal="center" vertical="center"/>
    </xf>
    <xf numFmtId="0" fontId="15" fillId="2" borderId="1" xfId="0" applyFont="1" applyFill="1" applyBorder="1" applyAlignment="1">
      <alignment horizontal="center" vertical="center" shrinkToFit="1"/>
    </xf>
    <xf numFmtId="0" fontId="15" fillId="3" borderId="1" xfId="0" applyFont="1" applyFill="1" applyBorder="1" applyAlignment="1">
      <alignment horizontal="left" vertical="center"/>
    </xf>
    <xf numFmtId="0" fontId="15" fillId="3" borderId="2" xfId="0" applyFont="1" applyFill="1" applyBorder="1" applyAlignment="1">
      <alignment horizontal="left" vertical="center"/>
    </xf>
    <xf numFmtId="0" fontId="15" fillId="3" borderId="3" xfId="0" applyFont="1" applyFill="1" applyBorder="1" applyAlignment="1">
      <alignment horizontal="left" vertical="center"/>
    </xf>
    <xf numFmtId="0" fontId="15" fillId="3" borderId="10" xfId="0" applyFont="1" applyFill="1" applyBorder="1" applyAlignment="1">
      <alignment vertical="center"/>
    </xf>
    <xf numFmtId="0" fontId="15" fillId="3" borderId="7" xfId="0" applyFont="1" applyFill="1" applyBorder="1" applyAlignment="1">
      <alignment vertical="center"/>
    </xf>
    <xf numFmtId="0" fontId="15" fillId="3" borderId="11" xfId="0" applyFont="1" applyFill="1" applyBorder="1" applyAlignment="1">
      <alignment vertical="center"/>
    </xf>
    <xf numFmtId="0" fontId="15" fillId="3" borderId="10" xfId="0" applyFont="1" applyFill="1" applyBorder="1" applyAlignment="1">
      <alignment vertical="center" shrinkToFit="1"/>
    </xf>
    <xf numFmtId="0" fontId="15" fillId="3" borderId="7" xfId="0" applyFont="1" applyFill="1" applyBorder="1" applyAlignment="1">
      <alignment vertical="center" shrinkToFit="1"/>
    </xf>
    <xf numFmtId="0" fontId="15" fillId="3" borderId="11" xfId="0" applyFont="1" applyFill="1" applyBorder="1" applyAlignment="1">
      <alignment vertical="center" shrinkToFit="1"/>
    </xf>
    <xf numFmtId="49" fontId="9" fillId="3" borderId="10" xfId="0" applyNumberFormat="1" applyFont="1" applyFill="1" applyBorder="1" applyAlignment="1">
      <alignment horizontal="center" vertical="center" shrinkToFit="1"/>
    </xf>
    <xf numFmtId="49" fontId="9" fillId="3" borderId="7" xfId="0" applyNumberFormat="1" applyFont="1" applyFill="1" applyBorder="1" applyAlignment="1">
      <alignment horizontal="center" vertical="center" shrinkToFit="1"/>
    </xf>
    <xf numFmtId="49" fontId="9" fillId="3" borderId="11" xfId="0" applyNumberFormat="1" applyFont="1" applyFill="1" applyBorder="1" applyAlignment="1">
      <alignment horizontal="center" vertical="center" shrinkToFit="1"/>
    </xf>
    <xf numFmtId="0" fontId="12" fillId="3" borderId="1" xfId="0" applyFont="1" applyFill="1" applyBorder="1" applyAlignment="1">
      <alignment vertical="center" shrinkToFit="1"/>
    </xf>
    <xf numFmtId="0" fontId="12" fillId="3" borderId="3" xfId="0" applyFont="1" applyFill="1" applyBorder="1" applyAlignment="1">
      <alignment vertical="center" shrinkToFit="1"/>
    </xf>
    <xf numFmtId="0" fontId="71" fillId="9" borderId="4" xfId="0" applyFont="1" applyFill="1" applyBorder="1" applyAlignment="1">
      <alignment horizontal="center" vertical="center" wrapText="1" shrinkToFit="1"/>
    </xf>
    <xf numFmtId="0" fontId="71" fillId="9" borderId="5" xfId="0" applyFont="1" applyFill="1" applyBorder="1" applyAlignment="1">
      <alignment horizontal="center" vertical="center" wrapText="1" shrinkToFit="1"/>
    </xf>
    <xf numFmtId="0" fontId="71" fillId="9" borderId="6" xfId="0" applyFont="1" applyFill="1" applyBorder="1" applyAlignment="1">
      <alignment horizontal="center" vertical="center" wrapText="1" shrinkToFit="1"/>
    </xf>
    <xf numFmtId="0" fontId="71" fillId="9" borderId="8" xfId="0" applyFont="1" applyFill="1" applyBorder="1" applyAlignment="1">
      <alignment horizontal="center" vertical="center" wrapText="1" shrinkToFit="1"/>
    </xf>
    <xf numFmtId="0" fontId="71" fillId="9" borderId="0" xfId="0" applyFont="1" applyFill="1" applyAlignment="1">
      <alignment horizontal="center" vertical="center" wrapText="1" shrinkToFit="1"/>
    </xf>
    <xf numFmtId="0" fontId="71" fillId="9" borderId="9" xfId="0" applyFont="1" applyFill="1" applyBorder="1" applyAlignment="1">
      <alignment horizontal="center" vertical="center" wrapText="1" shrinkToFit="1"/>
    </xf>
    <xf numFmtId="0" fontId="71" fillId="9" borderId="10" xfId="0" applyFont="1" applyFill="1" applyBorder="1" applyAlignment="1">
      <alignment horizontal="center" vertical="center" wrapText="1" shrinkToFit="1"/>
    </xf>
    <xf numFmtId="0" fontId="71" fillId="9" borderId="7" xfId="0" applyFont="1" applyFill="1" applyBorder="1" applyAlignment="1">
      <alignment horizontal="center" vertical="center" wrapText="1" shrinkToFit="1"/>
    </xf>
    <xf numFmtId="0" fontId="71" fillId="9" borderId="11" xfId="0" applyFont="1" applyFill="1" applyBorder="1" applyAlignment="1">
      <alignment horizontal="center" vertical="center" wrapText="1" shrinkToFit="1"/>
    </xf>
    <xf numFmtId="0" fontId="15" fillId="0" borderId="2" xfId="0" applyFont="1" applyBorder="1" applyAlignment="1">
      <alignment horizontal="left" vertical="center" wrapText="1" shrinkToFit="1"/>
    </xf>
    <xf numFmtId="0" fontId="15" fillId="0" borderId="7" xfId="0" applyFont="1" applyBorder="1" applyAlignment="1">
      <alignment horizontal="left" vertical="center" wrapText="1" shrinkToFit="1"/>
    </xf>
    <xf numFmtId="0" fontId="13" fillId="2" borderId="28" xfId="0" applyFont="1" applyFill="1" applyBorder="1" applyAlignment="1">
      <alignment horizontal="center" vertical="center" wrapText="1"/>
    </xf>
    <xf numFmtId="0" fontId="15" fillId="3" borderId="28" xfId="0" applyFont="1" applyFill="1" applyBorder="1" applyAlignment="1">
      <alignment horizontal="center" vertical="center" wrapText="1"/>
    </xf>
    <xf numFmtId="0" fontId="15" fillId="0" borderId="1" xfId="0" applyFont="1" applyBorder="1" applyAlignment="1">
      <alignment horizontal="left" vertical="center" wrapText="1" shrinkToFit="1"/>
    </xf>
    <xf numFmtId="0" fontId="15" fillId="0" borderId="3" xfId="0" applyFont="1" applyBorder="1" applyAlignment="1">
      <alignment horizontal="left" vertical="center" wrapText="1" shrinkToFit="1"/>
    </xf>
    <xf numFmtId="0" fontId="15" fillId="0" borderId="4" xfId="0" applyFont="1" applyBorder="1" applyAlignment="1">
      <alignment horizontal="left" vertical="center" wrapText="1" shrinkToFit="1"/>
    </xf>
    <xf numFmtId="0" fontId="15" fillId="0" borderId="5" xfId="0" applyFont="1" applyBorder="1" applyAlignment="1">
      <alignment horizontal="left" vertical="center" wrapText="1" shrinkToFit="1"/>
    </xf>
    <xf numFmtId="0" fontId="15" fillId="0" borderId="28" xfId="0" applyFont="1" applyBorder="1" applyAlignment="1">
      <alignment horizontal="center" vertical="center" wrapText="1" shrinkToFit="1"/>
    </xf>
    <xf numFmtId="0" fontId="69" fillId="0" borderId="0" xfId="10" applyFont="1" applyAlignment="1">
      <alignment horizontal="left" vertical="center"/>
    </xf>
    <xf numFmtId="0" fontId="67" fillId="0" borderId="7" xfId="10" applyFont="1" applyBorder="1" applyAlignment="1">
      <alignment horizontal="left" vertical="center" wrapText="1"/>
    </xf>
    <xf numFmtId="0" fontId="67" fillId="0" borderId="7" xfId="10" applyFont="1" applyBorder="1" applyAlignment="1">
      <alignment horizontal="left" vertical="center"/>
    </xf>
    <xf numFmtId="0" fontId="67" fillId="3" borderId="1" xfId="10" applyFont="1" applyFill="1" applyBorder="1" applyAlignment="1" applyProtection="1">
      <alignment horizontal="center" vertical="center"/>
      <protection locked="0"/>
    </xf>
    <xf numFmtId="0" fontId="67" fillId="3" borderId="2" xfId="10" applyFont="1" applyFill="1" applyBorder="1" applyAlignment="1" applyProtection="1">
      <alignment horizontal="center" vertical="center"/>
      <protection locked="0"/>
    </xf>
    <xf numFmtId="0" fontId="67" fillId="3" borderId="3" xfId="10" applyFont="1" applyFill="1" applyBorder="1" applyAlignment="1" applyProtection="1">
      <alignment horizontal="center" vertical="center"/>
      <protection locked="0"/>
    </xf>
    <xf numFmtId="14" fontId="67" fillId="3" borderId="1" xfId="10" applyNumberFormat="1" applyFont="1" applyFill="1" applyBorder="1" applyAlignment="1" applyProtection="1">
      <alignment horizontal="center" vertical="center"/>
      <protection locked="0"/>
    </xf>
    <xf numFmtId="14" fontId="67" fillId="3" borderId="2" xfId="10" applyNumberFormat="1" applyFont="1" applyFill="1" applyBorder="1" applyAlignment="1" applyProtection="1">
      <alignment horizontal="center" vertical="center"/>
      <protection locked="0"/>
    </xf>
    <xf numFmtId="14" fontId="67" fillId="3" borderId="3" xfId="10" applyNumberFormat="1" applyFont="1" applyFill="1" applyBorder="1" applyAlignment="1" applyProtection="1">
      <alignment horizontal="center" vertical="center"/>
      <protection locked="0"/>
    </xf>
    <xf numFmtId="0" fontId="67" fillId="5" borderId="28" xfId="10" applyFont="1" applyFill="1" applyBorder="1" applyAlignment="1">
      <alignment horizontal="center" vertical="center"/>
    </xf>
    <xf numFmtId="0" fontId="67" fillId="5" borderId="1" xfId="10" applyFont="1" applyFill="1" applyBorder="1" applyAlignment="1">
      <alignment horizontal="center" vertical="center"/>
    </xf>
    <xf numFmtId="0" fontId="67" fillId="5" borderId="2" xfId="10" applyFont="1" applyFill="1" applyBorder="1" applyAlignment="1">
      <alignment horizontal="center" vertical="center"/>
    </xf>
    <xf numFmtId="0" fontId="67" fillId="5" borderId="3" xfId="10" applyFont="1" applyFill="1" applyBorder="1" applyAlignment="1">
      <alignment horizontal="center" vertical="center"/>
    </xf>
    <xf numFmtId="181" fontId="67" fillId="0" borderId="28" xfId="10" applyNumberFormat="1" applyFont="1" applyBorder="1" applyAlignment="1" applyProtection="1">
      <alignment horizontal="center" vertical="center"/>
      <protection locked="0"/>
    </xf>
    <xf numFmtId="0" fontId="69" fillId="0" borderId="4" xfId="10" applyFont="1" applyBorder="1" applyAlignment="1">
      <alignment horizontal="center" vertical="center" wrapText="1"/>
    </xf>
    <xf numFmtId="0" fontId="69" fillId="0" borderId="5" xfId="10" applyFont="1" applyBorder="1" applyAlignment="1">
      <alignment horizontal="center" vertical="center" wrapText="1"/>
    </xf>
    <xf numFmtId="0" fontId="69" fillId="0" borderId="6" xfId="10" applyFont="1" applyBorder="1" applyAlignment="1">
      <alignment horizontal="center" vertical="center" wrapText="1"/>
    </xf>
    <xf numFmtId="0" fontId="69" fillId="0" borderId="10" xfId="10" applyFont="1" applyBorder="1" applyAlignment="1">
      <alignment horizontal="center" vertical="center" wrapText="1"/>
    </xf>
    <xf numFmtId="0" fontId="69" fillId="0" borderId="7" xfId="10" applyFont="1" applyBorder="1" applyAlignment="1">
      <alignment horizontal="center" vertical="center" wrapText="1"/>
    </xf>
    <xf numFmtId="0" fontId="69" fillId="0" borderId="11" xfId="10" applyFont="1" applyBorder="1" applyAlignment="1">
      <alignment horizontal="center" vertical="center" wrapText="1"/>
    </xf>
    <xf numFmtId="0" fontId="65" fillId="0" borderId="29" xfId="10" applyFont="1" applyBorder="1" applyAlignment="1">
      <alignment horizontal="left" vertical="center" wrapText="1"/>
    </xf>
    <xf numFmtId="0" fontId="65" fillId="0" borderId="30" xfId="10" applyFont="1" applyBorder="1" applyAlignment="1">
      <alignment horizontal="left" vertical="center" wrapText="1"/>
    </xf>
    <xf numFmtId="0" fontId="65" fillId="0" borderId="31" xfId="10" applyFont="1" applyBorder="1" applyAlignment="1">
      <alignment horizontal="left" vertical="center" wrapText="1"/>
    </xf>
    <xf numFmtId="0" fontId="67" fillId="9" borderId="28" xfId="10" applyFont="1" applyFill="1" applyBorder="1" applyAlignment="1" applyProtection="1">
      <alignment horizontal="center" vertical="center"/>
      <protection locked="0"/>
    </xf>
    <xf numFmtId="0" fontId="62" fillId="0" borderId="38" xfId="0" applyFont="1" applyBorder="1" applyAlignment="1">
      <alignment vertical="center" wrapText="1"/>
    </xf>
    <xf numFmtId="0" fontId="62" fillId="0" borderId="0" xfId="0" applyFont="1" applyAlignment="1">
      <alignment vertical="center" wrapText="1"/>
    </xf>
    <xf numFmtId="0" fontId="62" fillId="0" borderId="39" xfId="0" applyFont="1" applyBorder="1" applyAlignment="1">
      <alignment vertical="center" wrapText="1"/>
    </xf>
    <xf numFmtId="0" fontId="39" fillId="0" borderId="7" xfId="0" applyFont="1" applyBorder="1" applyAlignment="1">
      <alignment vertical="center" wrapText="1"/>
    </xf>
    <xf numFmtId="0" fontId="74" fillId="0" borderId="7" xfId="9" applyBorder="1" applyAlignment="1">
      <alignment horizontal="center" vertical="center"/>
    </xf>
    <xf numFmtId="0" fontId="39" fillId="0" borderId="7" xfId="0" applyFont="1" applyBorder="1" applyAlignment="1">
      <alignment horizontal="center" vertical="center"/>
    </xf>
    <xf numFmtId="0" fontId="40" fillId="0" borderId="0" xfId="0" applyFont="1" applyAlignment="1">
      <alignment horizontal="left" vertical="center"/>
    </xf>
    <xf numFmtId="0" fontId="39" fillId="0" borderId="0" xfId="0" applyFont="1" applyAlignment="1">
      <alignment horizontal="center" vertical="top" wrapText="1"/>
    </xf>
    <xf numFmtId="0" fontId="39" fillId="0" borderId="7" xfId="0" applyFont="1" applyBorder="1" applyAlignment="1">
      <alignment horizontal="left" vertical="center" wrapText="1"/>
    </xf>
    <xf numFmtId="0" fontId="39" fillId="0" borderId="2" xfId="0" applyFont="1" applyBorder="1" applyAlignment="1">
      <alignment vertical="center" wrapText="1"/>
    </xf>
    <xf numFmtId="0" fontId="39" fillId="0" borderId="2" xfId="0" applyFont="1" applyBorder="1" applyAlignment="1">
      <alignment horizontal="center" vertical="center" wrapText="1"/>
    </xf>
    <xf numFmtId="0" fontId="48" fillId="10" borderId="29" xfId="0" applyFont="1" applyFill="1" applyBorder="1" applyAlignment="1">
      <alignment horizontal="center" vertical="center" wrapText="1"/>
    </xf>
    <xf numFmtId="0" fontId="48" fillId="10" borderId="30" xfId="0" applyFont="1" applyFill="1" applyBorder="1" applyAlignment="1">
      <alignment horizontal="center" vertical="center"/>
    </xf>
    <xf numFmtId="0" fontId="49" fillId="0" borderId="29" xfId="0" applyFont="1" applyBorder="1" applyAlignment="1">
      <alignment horizontal="center" vertical="center"/>
    </xf>
    <xf numFmtId="0" fontId="49" fillId="0" borderId="30" xfId="0" applyFont="1" applyBorder="1" applyAlignment="1">
      <alignment horizontal="center" vertical="center"/>
    </xf>
    <xf numFmtId="0" fontId="49" fillId="0" borderId="31" xfId="0" applyFont="1" applyBorder="1" applyAlignment="1">
      <alignment horizontal="center" vertical="center"/>
    </xf>
    <xf numFmtId="0" fontId="57" fillId="10" borderId="29" xfId="0" applyFont="1" applyFill="1" applyBorder="1" applyAlignment="1">
      <alignment horizontal="center" vertical="center" wrapText="1"/>
    </xf>
    <xf numFmtId="0" fontId="57" fillId="10" borderId="30" xfId="0" applyFont="1" applyFill="1" applyBorder="1" applyAlignment="1">
      <alignment horizontal="center" vertical="center" wrapText="1"/>
    </xf>
    <xf numFmtId="49" fontId="55" fillId="0" borderId="29" xfId="0" applyNumberFormat="1" applyFont="1" applyBorder="1" applyAlignment="1">
      <alignment horizontal="center" vertical="center"/>
    </xf>
    <xf numFmtId="49" fontId="55" fillId="0" borderId="30" xfId="0" applyNumberFormat="1" applyFont="1" applyBorder="1" applyAlignment="1">
      <alignment horizontal="center" vertical="center"/>
    </xf>
    <xf numFmtId="0" fontId="48" fillId="10" borderId="43" xfId="0" applyFont="1" applyFill="1" applyBorder="1" applyAlignment="1">
      <alignment horizontal="center" vertical="center"/>
    </xf>
    <xf numFmtId="0" fontId="48" fillId="10" borderId="41" xfId="0" applyFont="1" applyFill="1" applyBorder="1" applyAlignment="1">
      <alignment horizontal="center" vertical="center"/>
    </xf>
    <xf numFmtId="0" fontId="48" fillId="10" borderId="46" xfId="0" applyFont="1" applyFill="1" applyBorder="1" applyAlignment="1">
      <alignment horizontal="center" vertical="center"/>
    </xf>
    <xf numFmtId="0" fontId="48" fillId="10" borderId="38" xfId="0" applyFont="1" applyFill="1" applyBorder="1" applyAlignment="1">
      <alignment horizontal="center" vertical="center"/>
    </xf>
    <xf numFmtId="0" fontId="48" fillId="10" borderId="0" xfId="0" applyFont="1" applyFill="1" applyAlignment="1">
      <alignment horizontal="center" vertical="center"/>
    </xf>
    <xf numFmtId="0" fontId="48" fillId="10" borderId="39" xfId="0" applyFont="1" applyFill="1" applyBorder="1" applyAlignment="1">
      <alignment horizontal="center" vertical="center"/>
    </xf>
    <xf numFmtId="0" fontId="48" fillId="10" borderId="49" xfId="0" applyFont="1" applyFill="1" applyBorder="1" applyAlignment="1">
      <alignment horizontal="center" vertical="center"/>
    </xf>
    <xf numFmtId="0" fontId="48" fillId="10" borderId="42" xfId="0" applyFont="1" applyFill="1" applyBorder="1" applyAlignment="1">
      <alignment horizontal="center" vertical="center"/>
    </xf>
    <xf numFmtId="0" fontId="48" fillId="10" borderId="50" xfId="0" applyFont="1" applyFill="1" applyBorder="1" applyAlignment="1">
      <alignment horizontal="center" vertical="center"/>
    </xf>
    <xf numFmtId="0" fontId="48" fillId="10" borderId="47" xfId="0" applyFont="1" applyFill="1" applyBorder="1" applyAlignment="1">
      <alignment horizontal="center" vertical="center"/>
    </xf>
    <xf numFmtId="0" fontId="60" fillId="0" borderId="40" xfId="0" applyFont="1" applyBorder="1" applyAlignment="1">
      <alignment horizontal="center" vertical="center"/>
    </xf>
    <xf numFmtId="0" fontId="60" fillId="0" borderId="30" xfId="0" applyFont="1" applyBorder="1" applyAlignment="1">
      <alignment horizontal="center" vertical="center"/>
    </xf>
    <xf numFmtId="0" fontId="48" fillId="10" borderId="29" xfId="0" applyFont="1" applyFill="1" applyBorder="1" applyAlignment="1">
      <alignment horizontal="center" vertical="center"/>
    </xf>
    <xf numFmtId="0" fontId="48" fillId="10" borderId="31" xfId="0" applyFont="1" applyFill="1" applyBorder="1" applyAlignment="1">
      <alignment horizontal="center" vertical="center"/>
    </xf>
    <xf numFmtId="0" fontId="48" fillId="0" borderId="29" xfId="0" applyFont="1" applyBorder="1" applyAlignment="1">
      <alignment horizontal="center" vertical="center"/>
    </xf>
    <xf numFmtId="0" fontId="48" fillId="0" borderId="30" xfId="0" applyFont="1" applyBorder="1" applyAlignment="1">
      <alignment horizontal="center" vertical="center"/>
    </xf>
    <xf numFmtId="0" fontId="48" fillId="0" borderId="31" xfId="0" applyFont="1" applyBorder="1" applyAlignment="1">
      <alignment horizontal="center" vertical="center"/>
    </xf>
    <xf numFmtId="0" fontId="60" fillId="0" borderId="29" xfId="0" applyFont="1" applyBorder="1" applyAlignment="1">
      <alignment horizontal="center" vertical="center"/>
    </xf>
    <xf numFmtId="0" fontId="60" fillId="0" borderId="31" xfId="0" applyFont="1" applyBorder="1" applyAlignment="1">
      <alignment horizontal="center" vertical="center"/>
    </xf>
    <xf numFmtId="0" fontId="48" fillId="10" borderId="7" xfId="0" applyFont="1" applyFill="1" applyBorder="1" applyAlignment="1">
      <alignment horizontal="center" vertical="center"/>
    </xf>
    <xf numFmtId="0" fontId="48" fillId="10" borderId="11" xfId="0" applyFont="1" applyFill="1" applyBorder="1" applyAlignment="1">
      <alignment horizontal="center" vertical="center"/>
    </xf>
    <xf numFmtId="0" fontId="40" fillId="0" borderId="49" xfId="0" applyFont="1" applyBorder="1" applyAlignment="1">
      <alignment horizontal="center" vertical="center"/>
    </xf>
    <xf numFmtId="0" fontId="40" fillId="0" borderId="42" xfId="0" applyFont="1" applyBorder="1" applyAlignment="1">
      <alignment horizontal="center" vertical="center"/>
    </xf>
    <xf numFmtId="0" fontId="48" fillId="10" borderId="51" xfId="0" applyFont="1" applyFill="1" applyBorder="1" applyAlignment="1">
      <alignment horizontal="center" vertical="center"/>
    </xf>
    <xf numFmtId="0" fontId="50" fillId="8" borderId="30" xfId="0" applyFont="1" applyFill="1" applyBorder="1" applyAlignment="1">
      <alignment horizontal="center" vertical="center" wrapText="1"/>
    </xf>
    <xf numFmtId="0" fontId="51" fillId="8" borderId="30" xfId="0" applyFont="1" applyFill="1" applyBorder="1" applyAlignment="1">
      <alignment horizontal="center" vertical="center" wrapText="1"/>
    </xf>
    <xf numFmtId="0" fontId="51" fillId="8" borderId="31" xfId="0" applyFont="1" applyFill="1" applyBorder="1" applyAlignment="1">
      <alignment horizontal="center" vertical="center" wrapText="1"/>
    </xf>
    <xf numFmtId="0" fontId="52" fillId="4" borderId="0" xfId="0" applyFont="1" applyFill="1" applyAlignment="1">
      <alignment horizontal="left" vertical="center" wrapText="1"/>
    </xf>
    <xf numFmtId="0" fontId="48" fillId="10" borderId="43" xfId="0" applyFont="1" applyFill="1" applyBorder="1" applyAlignment="1">
      <alignment horizontal="center" vertical="center" wrapText="1"/>
    </xf>
    <xf numFmtId="0" fontId="54" fillId="10" borderId="44" xfId="0" applyFont="1" applyFill="1" applyBorder="1" applyAlignment="1">
      <alignment horizontal="center" vertical="center"/>
    </xf>
    <xf numFmtId="49" fontId="55" fillId="0" borderId="40" xfId="0" applyNumberFormat="1" applyFont="1" applyBorder="1" applyAlignment="1">
      <alignment horizontal="center" vertical="center"/>
    </xf>
    <xf numFmtId="49" fontId="55" fillId="0" borderId="31" xfId="0" applyNumberFormat="1" applyFont="1" applyBorder="1" applyAlignment="1">
      <alignment horizontal="center" vertical="center"/>
    </xf>
    <xf numFmtId="0" fontId="48" fillId="10" borderId="30" xfId="0" applyFont="1" applyFill="1" applyBorder="1" applyAlignment="1">
      <alignment horizontal="center" vertical="center" wrapText="1"/>
    </xf>
    <xf numFmtId="0" fontId="48" fillId="10" borderId="41" xfId="0" applyFont="1" applyFill="1" applyBorder="1" applyAlignment="1">
      <alignment horizontal="center" vertical="center" wrapText="1"/>
    </xf>
    <xf numFmtId="0" fontId="48" fillId="10" borderId="44" xfId="0" applyFont="1" applyFill="1" applyBorder="1" applyAlignment="1">
      <alignment horizontal="center" vertical="center" wrapText="1"/>
    </xf>
    <xf numFmtId="0" fontId="49" fillId="0" borderId="40" xfId="0" applyFont="1" applyBorder="1" applyAlignment="1">
      <alignment horizontal="center" vertical="center" wrapText="1"/>
    </xf>
    <xf numFmtId="0" fontId="49" fillId="0" borderId="30" xfId="0" applyFont="1" applyBorder="1" applyAlignment="1">
      <alignment horizontal="center" vertical="center" wrapText="1"/>
    </xf>
    <xf numFmtId="0" fontId="50" fillId="8" borderId="31" xfId="0" applyFont="1" applyFill="1" applyBorder="1" applyAlignment="1">
      <alignment horizontal="center" vertical="center" wrapText="1"/>
    </xf>
    <xf numFmtId="0" fontId="48" fillId="10" borderId="31" xfId="0" applyFont="1" applyFill="1" applyBorder="1" applyAlignment="1">
      <alignment horizontal="center" vertical="center" wrapText="1"/>
    </xf>
    <xf numFmtId="0" fontId="49" fillId="0" borderId="29" xfId="0" applyFont="1" applyBorder="1" applyAlignment="1">
      <alignment horizontal="center" vertical="center" wrapText="1"/>
    </xf>
    <xf numFmtId="0" fontId="39" fillId="10" borderId="29" xfId="0" applyFont="1" applyFill="1" applyBorder="1" applyAlignment="1">
      <alignment horizontal="center" vertical="center"/>
    </xf>
    <xf numFmtId="0" fontId="39" fillId="10" borderId="30" xfId="0" applyFont="1" applyFill="1" applyBorder="1" applyAlignment="1">
      <alignment horizontal="center" vertical="center"/>
    </xf>
    <xf numFmtId="0" fontId="39" fillId="10" borderId="31" xfId="0" applyFont="1" applyFill="1" applyBorder="1" applyAlignment="1">
      <alignment horizontal="center" vertical="center"/>
    </xf>
    <xf numFmtId="0" fontId="41" fillId="10" borderId="29" xfId="0" applyFont="1" applyFill="1" applyBorder="1" applyAlignment="1">
      <alignment horizontal="center" vertical="center" wrapText="1"/>
    </xf>
    <xf numFmtId="0" fontId="41" fillId="10" borderId="30" xfId="0" applyFont="1" applyFill="1" applyBorder="1" applyAlignment="1">
      <alignment horizontal="center" vertical="center" wrapText="1"/>
    </xf>
    <xf numFmtId="0" fontId="45" fillId="0" borderId="40" xfId="0" applyFont="1" applyBorder="1" applyAlignment="1">
      <alignment horizontal="left" vertical="center" wrapText="1"/>
    </xf>
    <xf numFmtId="0" fontId="45" fillId="0" borderId="30" xfId="0" applyFont="1" applyBorder="1" applyAlignment="1">
      <alignment horizontal="left" vertical="center" wrapText="1"/>
    </xf>
    <xf numFmtId="0" fontId="45" fillId="0" borderId="31" xfId="0" applyFont="1" applyBorder="1" applyAlignment="1">
      <alignment horizontal="left" vertical="center" wrapText="1"/>
    </xf>
    <xf numFmtId="0" fontId="46" fillId="0" borderId="41" xfId="0" applyFont="1" applyBorder="1" applyAlignment="1">
      <alignment wrapText="1"/>
    </xf>
    <xf numFmtId="0" fontId="46" fillId="0" borderId="42" xfId="0" applyFont="1" applyBorder="1" applyAlignment="1">
      <alignment wrapText="1"/>
    </xf>
    <xf numFmtId="0" fontId="39" fillId="0" borderId="2" xfId="0" applyFont="1" applyBorder="1" applyAlignment="1">
      <alignment horizontal="left" vertical="center" wrapText="1"/>
    </xf>
    <xf numFmtId="0" fontId="39" fillId="0" borderId="2" xfId="0" applyFont="1" applyBorder="1" applyAlignment="1">
      <alignment horizontal="center" vertical="center"/>
    </xf>
    <xf numFmtId="0" fontId="37" fillId="0" borderId="0" xfId="0" applyFont="1" applyAlignment="1">
      <alignment horizontal="left" vertical="center"/>
    </xf>
    <xf numFmtId="0" fontId="39" fillId="0" borderId="3" xfId="0" applyFont="1" applyBorder="1" applyAlignment="1">
      <alignment horizontal="center" vertical="center"/>
    </xf>
    <xf numFmtId="0" fontId="39" fillId="0" borderId="7" xfId="0" applyFont="1" applyBorder="1">
      <alignment vertical="center"/>
    </xf>
    <xf numFmtId="0" fontId="0" fillId="0" borderId="7" xfId="0" applyBorder="1">
      <alignment vertical="center"/>
    </xf>
    <xf numFmtId="38" fontId="22" fillId="0" borderId="1" xfId="6" applyFont="1" applyFill="1" applyBorder="1" applyAlignment="1">
      <alignment horizontal="left" vertical="top" wrapText="1"/>
    </xf>
    <xf numFmtId="38" fontId="22" fillId="0" borderId="2" xfId="6" applyFont="1" applyFill="1" applyBorder="1" applyAlignment="1">
      <alignment horizontal="left" vertical="top" wrapText="1"/>
    </xf>
    <xf numFmtId="38" fontId="22" fillId="0" borderId="3" xfId="6" applyFont="1" applyFill="1" applyBorder="1" applyAlignment="1">
      <alignment horizontal="left" vertical="top" wrapText="1"/>
    </xf>
    <xf numFmtId="38" fontId="25" fillId="0" borderId="32" xfId="6" applyFont="1" applyFill="1" applyBorder="1" applyAlignment="1">
      <alignment horizontal="left" vertical="top" wrapText="1"/>
    </xf>
    <xf numFmtId="38" fontId="25" fillId="0" borderId="33" xfId="6" applyFont="1" applyFill="1" applyBorder="1" applyAlignment="1">
      <alignment horizontal="left" vertical="top" wrapText="1"/>
    </xf>
    <xf numFmtId="38" fontId="22" fillId="0" borderId="1" xfId="6" applyFont="1" applyFill="1" applyBorder="1" applyAlignment="1">
      <alignment horizontal="left" vertical="center" wrapText="1"/>
    </xf>
    <xf numFmtId="38" fontId="22" fillId="0" borderId="3" xfId="6" applyFont="1" applyFill="1" applyBorder="1" applyAlignment="1">
      <alignment horizontal="left" vertical="center" wrapText="1"/>
    </xf>
    <xf numFmtId="0" fontId="23" fillId="0" borderId="4" xfId="5" applyFont="1" applyBorder="1" applyAlignment="1">
      <alignment horizontal="center" vertical="center"/>
    </xf>
    <xf numFmtId="0" fontId="23" fillId="0" borderId="5" xfId="5" applyFont="1" applyBorder="1" applyAlignment="1">
      <alignment horizontal="center" vertical="center"/>
    </xf>
    <xf numFmtId="0" fontId="23" fillId="0" borderId="6" xfId="5" applyFont="1" applyBorder="1" applyAlignment="1">
      <alignment horizontal="center" vertical="center"/>
    </xf>
    <xf numFmtId="38" fontId="25" fillId="0" borderId="10" xfId="6" applyFont="1" applyFill="1" applyBorder="1" applyAlignment="1">
      <alignment horizontal="center" vertical="center"/>
    </xf>
    <xf numFmtId="38" fontId="25" fillId="0" borderId="7" xfId="6" applyFont="1" applyFill="1" applyBorder="1" applyAlignment="1">
      <alignment horizontal="center" vertical="center"/>
    </xf>
    <xf numFmtId="38" fontId="25" fillId="0" borderId="11" xfId="6" applyFont="1" applyFill="1" applyBorder="1" applyAlignment="1">
      <alignment horizontal="center" vertical="center"/>
    </xf>
    <xf numFmtId="38" fontId="22" fillId="0" borderId="2" xfId="6" applyFont="1" applyFill="1" applyBorder="1" applyAlignment="1">
      <alignment horizontal="left" vertical="center" wrapText="1"/>
    </xf>
    <xf numFmtId="0" fontId="22" fillId="0" borderId="28" xfId="5" applyFont="1" applyBorder="1" applyAlignment="1">
      <alignment horizontal="center" vertical="center" wrapText="1"/>
    </xf>
    <xf numFmtId="0" fontId="22" fillId="0" borderId="28" xfId="5" applyFont="1" applyBorder="1" applyAlignment="1">
      <alignment horizontal="left" vertical="center"/>
    </xf>
    <xf numFmtId="0" fontId="22" fillId="0" borderId="28" xfId="5" applyFont="1" applyBorder="1" applyAlignment="1">
      <alignment horizontal="left" vertical="center" shrinkToFit="1"/>
    </xf>
    <xf numFmtId="38" fontId="19" fillId="0" borderId="13" xfId="6" applyFont="1" applyFill="1" applyBorder="1" applyAlignment="1">
      <alignment horizontal="center" vertical="center"/>
    </xf>
    <xf numFmtId="38" fontId="19" fillId="0" borderId="15" xfId="6" applyFont="1" applyFill="1" applyBorder="1" applyAlignment="1">
      <alignment horizontal="center" vertical="center"/>
    </xf>
    <xf numFmtId="0" fontId="22" fillId="0" borderId="28" xfId="5" applyFont="1" applyBorder="1" applyAlignment="1">
      <alignment vertical="center"/>
    </xf>
    <xf numFmtId="0" fontId="22" fillId="0" borderId="28" xfId="5" applyFont="1" applyBorder="1" applyAlignment="1">
      <alignment horizontal="center" vertical="center"/>
    </xf>
    <xf numFmtId="0" fontId="22" fillId="0" borderId="13" xfId="5" applyFont="1" applyBorder="1" applyAlignment="1">
      <alignment horizontal="center" vertical="center"/>
    </xf>
    <xf numFmtId="0" fontId="22" fillId="0" borderId="15" xfId="5" applyFont="1" applyBorder="1" applyAlignment="1">
      <alignment horizontal="center" vertical="center"/>
    </xf>
    <xf numFmtId="0" fontId="25" fillId="3" borderId="1" xfId="5" applyFont="1" applyFill="1" applyBorder="1" applyAlignment="1">
      <alignment horizontal="center" vertical="center"/>
    </xf>
    <xf numFmtId="0" fontId="25" fillId="3" borderId="3" xfId="5" applyFont="1" applyFill="1" applyBorder="1" applyAlignment="1">
      <alignment horizontal="center" vertical="center"/>
    </xf>
    <xf numFmtId="0" fontId="22" fillId="0" borderId="22" xfId="5" applyFont="1" applyBorder="1" applyAlignment="1">
      <alignment horizontal="center" vertical="top" wrapText="1"/>
    </xf>
    <xf numFmtId="0" fontId="22" fillId="0" borderId="23" xfId="5" applyFont="1" applyBorder="1" applyAlignment="1">
      <alignment horizontal="center" vertical="top"/>
    </xf>
    <xf numFmtId="0" fontId="22" fillId="0" borderId="24" xfId="5" applyFont="1" applyBorder="1" applyAlignment="1">
      <alignment horizontal="center" vertical="top"/>
    </xf>
    <xf numFmtId="0" fontId="22" fillId="0" borderId="25" xfId="5" applyFont="1" applyBorder="1" applyAlignment="1">
      <alignment horizontal="center" vertical="top"/>
    </xf>
    <xf numFmtId="0" fontId="22" fillId="0" borderId="26" xfId="5" applyFont="1" applyBorder="1" applyAlignment="1">
      <alignment horizontal="center" vertical="top"/>
    </xf>
    <xf numFmtId="0" fontId="22" fillId="0" borderId="27" xfId="5" applyFont="1" applyBorder="1" applyAlignment="1">
      <alignment horizontal="center" vertical="top"/>
    </xf>
    <xf numFmtId="0" fontId="26" fillId="0" borderId="4" xfId="5" applyFont="1" applyBorder="1" applyAlignment="1">
      <alignment horizontal="left" vertical="top" wrapText="1"/>
    </xf>
    <xf numFmtId="0" fontId="26" fillId="0" borderId="6" xfId="5" applyFont="1" applyBorder="1" applyAlignment="1">
      <alignment horizontal="left" vertical="top" wrapText="1"/>
    </xf>
    <xf numFmtId="0" fontId="26" fillId="0" borderId="10" xfId="5" applyFont="1" applyBorder="1" applyAlignment="1">
      <alignment horizontal="left" vertical="top" wrapText="1"/>
    </xf>
    <xf numFmtId="0" fontId="26" fillId="0" borderId="11" xfId="5" applyFont="1" applyBorder="1" applyAlignment="1">
      <alignment horizontal="left" vertical="top" wrapText="1"/>
    </xf>
    <xf numFmtId="0" fontId="26" fillId="0" borderId="4" xfId="5" applyFont="1" applyBorder="1" applyAlignment="1">
      <alignment horizontal="center" vertical="top" wrapText="1"/>
    </xf>
    <xf numFmtId="0" fontId="26" fillId="0" borderId="6" xfId="5" applyFont="1" applyBorder="1" applyAlignment="1">
      <alignment horizontal="center" vertical="top" wrapText="1"/>
    </xf>
    <xf numFmtId="0" fontId="26" fillId="0" borderId="10" xfId="5" applyFont="1" applyBorder="1" applyAlignment="1">
      <alignment horizontal="center" vertical="top" wrapText="1"/>
    </xf>
    <xf numFmtId="0" fontId="26" fillId="0" borderId="11" xfId="5" applyFont="1" applyBorder="1" applyAlignment="1">
      <alignment horizontal="center" vertical="top" wrapText="1"/>
    </xf>
    <xf numFmtId="0" fontId="24" fillId="0" borderId="0" xfId="5" applyFont="1" applyAlignment="1">
      <alignment horizontal="center" vertical="center"/>
    </xf>
    <xf numFmtId="38" fontId="27" fillId="0" borderId="1" xfId="6" applyFont="1" applyFill="1" applyBorder="1" applyAlignment="1">
      <alignment horizontal="left" vertical="top" wrapText="1"/>
    </xf>
    <xf numFmtId="38" fontId="27" fillId="0" borderId="3" xfId="6" applyFont="1" applyFill="1" applyBorder="1" applyAlignment="1">
      <alignment horizontal="left" vertical="top" wrapText="1"/>
    </xf>
    <xf numFmtId="0" fontId="24" fillId="0" borderId="8" xfId="5" applyFont="1" applyBorder="1" applyAlignment="1">
      <alignment horizontal="center" vertical="center"/>
    </xf>
    <xf numFmtId="0" fontId="23" fillId="0" borderId="0" xfId="5" applyFont="1" applyAlignment="1">
      <alignment horizontal="center" vertical="center"/>
    </xf>
    <xf numFmtId="0" fontId="26" fillId="0" borderId="1" xfId="5" applyFont="1" applyBorder="1" applyAlignment="1">
      <alignment horizontal="left" vertical="top" wrapText="1"/>
    </xf>
    <xf numFmtId="0" fontId="26" fillId="0" borderId="3" xfId="5" applyFont="1" applyBorder="1" applyAlignment="1">
      <alignment horizontal="left" vertical="top" wrapText="1"/>
    </xf>
  </cellXfs>
  <cellStyles count="11">
    <cellStyle name="パーセント 2" xfId="2" xr:uid="{00000000-0005-0000-0000-000000000000}"/>
    <cellStyle name="ハイパーリンク" xfId="9" builtinId="8"/>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3" xfId="5" xr:uid="{00000000-0005-0000-0000-000006000000}"/>
    <cellStyle name="標準 4" xfId="7" xr:uid="{524247A2-3279-48E9-84C6-94519D4F6B4C}"/>
    <cellStyle name="標準 4 2" xfId="8" xr:uid="{50ECD6A8-4E18-4065-B83D-EF532F9B7291}"/>
    <cellStyle name="標準 4 2 2" xfId="10" xr:uid="{3B594125-088F-4D78-9F51-04A28C43D18C}"/>
  </cellStyles>
  <dxfs count="10">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CCFFCC"/>
      <color rgb="FFCDFFFF"/>
      <color rgb="FFFF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3.xml"/><Relationship Id="rId10" Type="http://schemas.openxmlformats.org/officeDocument/2006/relationships/worksheet" Target="worksheets/sheet10.xml"/><Relationship Id="rId19"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180975</xdr:colOff>
      <xdr:row>6</xdr:row>
      <xdr:rowOff>676275</xdr:rowOff>
    </xdr:from>
    <xdr:to>
      <xdr:col>3</xdr:col>
      <xdr:colOff>2047875</xdr:colOff>
      <xdr:row>6</xdr:row>
      <xdr:rowOff>838200</xdr:rowOff>
    </xdr:to>
    <xdr:sp macro="" textlink="">
      <xdr:nvSpPr>
        <xdr:cNvPr id="2" name="正方形/長方形 1">
          <a:extLst>
            <a:ext uri="{FF2B5EF4-FFF2-40B4-BE49-F238E27FC236}">
              <a16:creationId xmlns:a16="http://schemas.microsoft.com/office/drawing/2014/main" id="{584A4E88-57AC-1D32-A000-EF33D0BEFB4D}"/>
            </a:ext>
          </a:extLst>
        </xdr:cNvPr>
        <xdr:cNvSpPr/>
      </xdr:nvSpPr>
      <xdr:spPr>
        <a:xfrm>
          <a:off x="4505325" y="2219325"/>
          <a:ext cx="1866900" cy="161925"/>
        </a:xfrm>
        <a:prstGeom prst="rect">
          <a:avLst/>
        </a:prstGeom>
        <a:solidFill>
          <a:schemeClr val="accent5">
            <a:lumMod val="60000"/>
            <a:lumOff val="4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158749</xdr:colOff>
      <xdr:row>6</xdr:row>
      <xdr:rowOff>857250</xdr:rowOff>
    </xdr:from>
    <xdr:to>
      <xdr:col>3</xdr:col>
      <xdr:colOff>2390774</xdr:colOff>
      <xdr:row>6</xdr:row>
      <xdr:rowOff>1025525</xdr:rowOff>
    </xdr:to>
    <xdr:sp macro="" textlink="">
      <xdr:nvSpPr>
        <xdr:cNvPr id="3" name="正方形/長方形 2">
          <a:extLst>
            <a:ext uri="{FF2B5EF4-FFF2-40B4-BE49-F238E27FC236}">
              <a16:creationId xmlns:a16="http://schemas.microsoft.com/office/drawing/2014/main" id="{0B820ABC-4116-4786-B9CC-49CBF94CA0F1}"/>
            </a:ext>
          </a:extLst>
        </xdr:cNvPr>
        <xdr:cNvSpPr/>
      </xdr:nvSpPr>
      <xdr:spPr>
        <a:xfrm>
          <a:off x="4483099" y="2400300"/>
          <a:ext cx="2232025" cy="168275"/>
        </a:xfrm>
        <a:prstGeom prst="rect">
          <a:avLst/>
        </a:prstGeom>
        <a:solidFill>
          <a:srgbClr val="92D050">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187326</xdr:colOff>
      <xdr:row>6</xdr:row>
      <xdr:rowOff>1209675</xdr:rowOff>
    </xdr:from>
    <xdr:to>
      <xdr:col>3</xdr:col>
      <xdr:colOff>2054226</xdr:colOff>
      <xdr:row>6</xdr:row>
      <xdr:rowOff>1368425</xdr:rowOff>
    </xdr:to>
    <xdr:sp macro="" textlink="">
      <xdr:nvSpPr>
        <xdr:cNvPr id="4" name="正方形/長方形 3">
          <a:extLst>
            <a:ext uri="{FF2B5EF4-FFF2-40B4-BE49-F238E27FC236}">
              <a16:creationId xmlns:a16="http://schemas.microsoft.com/office/drawing/2014/main" id="{3153A4B5-D6B4-4C2B-A2A1-60A80CB7DE49}"/>
            </a:ext>
          </a:extLst>
        </xdr:cNvPr>
        <xdr:cNvSpPr/>
      </xdr:nvSpPr>
      <xdr:spPr>
        <a:xfrm>
          <a:off x="4511676" y="2752725"/>
          <a:ext cx="1866900" cy="158750"/>
        </a:xfrm>
        <a:prstGeom prst="rect">
          <a:avLst/>
        </a:prstGeom>
        <a:solidFill>
          <a:schemeClr val="accent5">
            <a:lumMod val="60000"/>
            <a:lumOff val="40000"/>
            <a:alpha val="4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171450</xdr:colOff>
      <xdr:row>6</xdr:row>
      <xdr:rowOff>1387475</xdr:rowOff>
    </xdr:from>
    <xdr:to>
      <xdr:col>3</xdr:col>
      <xdr:colOff>2397125</xdr:colOff>
      <xdr:row>6</xdr:row>
      <xdr:rowOff>1562100</xdr:rowOff>
    </xdr:to>
    <xdr:sp macro="" textlink="">
      <xdr:nvSpPr>
        <xdr:cNvPr id="5" name="正方形/長方形 4">
          <a:extLst>
            <a:ext uri="{FF2B5EF4-FFF2-40B4-BE49-F238E27FC236}">
              <a16:creationId xmlns:a16="http://schemas.microsoft.com/office/drawing/2014/main" id="{E93C6BE5-2284-470E-89B8-2D44BE6EC269}"/>
            </a:ext>
          </a:extLst>
        </xdr:cNvPr>
        <xdr:cNvSpPr/>
      </xdr:nvSpPr>
      <xdr:spPr>
        <a:xfrm>
          <a:off x="4495800" y="2930525"/>
          <a:ext cx="2225675" cy="174625"/>
        </a:xfrm>
        <a:prstGeom prst="rect">
          <a:avLst/>
        </a:prstGeom>
        <a:solidFill>
          <a:srgbClr val="92D050">
            <a:alpha val="40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617360</xdr:colOff>
      <xdr:row>11</xdr:row>
      <xdr:rowOff>3530</xdr:rowOff>
    </xdr:from>
    <xdr:to>
      <xdr:col>3</xdr:col>
      <xdr:colOff>123472</xdr:colOff>
      <xdr:row>13</xdr:row>
      <xdr:rowOff>126530</xdr:rowOff>
    </xdr:to>
    <xdr:sp macro="" textlink="">
      <xdr:nvSpPr>
        <xdr:cNvPr id="2" name="二等辺三角形 1">
          <a:extLst>
            <a:ext uri="{FF2B5EF4-FFF2-40B4-BE49-F238E27FC236}">
              <a16:creationId xmlns:a16="http://schemas.microsoft.com/office/drawing/2014/main" id="{DF143405-DE71-4D28-991B-A4EE705ACBBB}"/>
            </a:ext>
          </a:extLst>
        </xdr:cNvPr>
        <xdr:cNvSpPr/>
      </xdr:nvSpPr>
      <xdr:spPr>
        <a:xfrm rot="5400000">
          <a:off x="2572691" y="29122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35</xdr:row>
      <xdr:rowOff>3530</xdr:rowOff>
    </xdr:from>
    <xdr:to>
      <xdr:col>3</xdr:col>
      <xdr:colOff>123472</xdr:colOff>
      <xdr:row>37</xdr:row>
      <xdr:rowOff>126530</xdr:rowOff>
    </xdr:to>
    <xdr:sp macro="" textlink="">
      <xdr:nvSpPr>
        <xdr:cNvPr id="3" name="二等辺三角形 2">
          <a:extLst>
            <a:ext uri="{FF2B5EF4-FFF2-40B4-BE49-F238E27FC236}">
              <a16:creationId xmlns:a16="http://schemas.microsoft.com/office/drawing/2014/main" id="{E0FF58BE-5F8C-48C0-B2D4-41AA3495B43C}"/>
            </a:ext>
          </a:extLst>
        </xdr:cNvPr>
        <xdr:cNvSpPr/>
      </xdr:nvSpPr>
      <xdr:spPr>
        <a:xfrm rot="5400000">
          <a:off x="2572691" y="74461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59</xdr:row>
      <xdr:rowOff>3530</xdr:rowOff>
    </xdr:from>
    <xdr:to>
      <xdr:col>3</xdr:col>
      <xdr:colOff>123472</xdr:colOff>
      <xdr:row>61</xdr:row>
      <xdr:rowOff>126530</xdr:rowOff>
    </xdr:to>
    <xdr:sp macro="" textlink="">
      <xdr:nvSpPr>
        <xdr:cNvPr id="4" name="二等辺三角形 3">
          <a:extLst>
            <a:ext uri="{FF2B5EF4-FFF2-40B4-BE49-F238E27FC236}">
              <a16:creationId xmlns:a16="http://schemas.microsoft.com/office/drawing/2014/main" id="{6A6C9B24-0975-48E8-93EE-AC04708CDE6E}"/>
            </a:ext>
          </a:extLst>
        </xdr:cNvPr>
        <xdr:cNvSpPr/>
      </xdr:nvSpPr>
      <xdr:spPr>
        <a:xfrm rot="5400000">
          <a:off x="2572691" y="119800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83</xdr:row>
      <xdr:rowOff>3530</xdr:rowOff>
    </xdr:from>
    <xdr:to>
      <xdr:col>3</xdr:col>
      <xdr:colOff>123472</xdr:colOff>
      <xdr:row>85</xdr:row>
      <xdr:rowOff>126530</xdr:rowOff>
    </xdr:to>
    <xdr:sp macro="" textlink="">
      <xdr:nvSpPr>
        <xdr:cNvPr id="5" name="二等辺三角形 4">
          <a:extLst>
            <a:ext uri="{FF2B5EF4-FFF2-40B4-BE49-F238E27FC236}">
              <a16:creationId xmlns:a16="http://schemas.microsoft.com/office/drawing/2014/main" id="{1BE02EF0-36BD-4119-AFFF-E002AC85A88D}"/>
            </a:ext>
          </a:extLst>
        </xdr:cNvPr>
        <xdr:cNvSpPr/>
      </xdr:nvSpPr>
      <xdr:spPr>
        <a:xfrm rot="5400000">
          <a:off x="2572691" y="165139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107</xdr:row>
      <xdr:rowOff>3530</xdr:rowOff>
    </xdr:from>
    <xdr:to>
      <xdr:col>3</xdr:col>
      <xdr:colOff>123472</xdr:colOff>
      <xdr:row>109</xdr:row>
      <xdr:rowOff>126530</xdr:rowOff>
    </xdr:to>
    <xdr:sp macro="" textlink="">
      <xdr:nvSpPr>
        <xdr:cNvPr id="6" name="二等辺三角形 5">
          <a:extLst>
            <a:ext uri="{FF2B5EF4-FFF2-40B4-BE49-F238E27FC236}">
              <a16:creationId xmlns:a16="http://schemas.microsoft.com/office/drawing/2014/main" id="{8989AA4C-4D91-47E2-B223-7E93AFE7BD23}"/>
            </a:ext>
          </a:extLst>
        </xdr:cNvPr>
        <xdr:cNvSpPr/>
      </xdr:nvSpPr>
      <xdr:spPr>
        <a:xfrm rot="5400000">
          <a:off x="2572691" y="210478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131</xdr:row>
      <xdr:rowOff>3530</xdr:rowOff>
    </xdr:from>
    <xdr:to>
      <xdr:col>3</xdr:col>
      <xdr:colOff>123472</xdr:colOff>
      <xdr:row>133</xdr:row>
      <xdr:rowOff>126530</xdr:rowOff>
    </xdr:to>
    <xdr:sp macro="" textlink="">
      <xdr:nvSpPr>
        <xdr:cNvPr id="7" name="二等辺三角形 6">
          <a:extLst>
            <a:ext uri="{FF2B5EF4-FFF2-40B4-BE49-F238E27FC236}">
              <a16:creationId xmlns:a16="http://schemas.microsoft.com/office/drawing/2014/main" id="{3EA8651F-0A21-4966-A6C3-B9207A242695}"/>
            </a:ext>
          </a:extLst>
        </xdr:cNvPr>
        <xdr:cNvSpPr/>
      </xdr:nvSpPr>
      <xdr:spPr>
        <a:xfrm rot="5400000">
          <a:off x="2572691" y="255817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155</xdr:row>
      <xdr:rowOff>3530</xdr:rowOff>
    </xdr:from>
    <xdr:to>
      <xdr:col>3</xdr:col>
      <xdr:colOff>123472</xdr:colOff>
      <xdr:row>157</xdr:row>
      <xdr:rowOff>126530</xdr:rowOff>
    </xdr:to>
    <xdr:sp macro="" textlink="">
      <xdr:nvSpPr>
        <xdr:cNvPr id="8" name="二等辺三角形 7">
          <a:extLst>
            <a:ext uri="{FF2B5EF4-FFF2-40B4-BE49-F238E27FC236}">
              <a16:creationId xmlns:a16="http://schemas.microsoft.com/office/drawing/2014/main" id="{5F64CCD4-6CFA-45A5-9985-FB5ED07E2B13}"/>
            </a:ext>
          </a:extLst>
        </xdr:cNvPr>
        <xdr:cNvSpPr/>
      </xdr:nvSpPr>
      <xdr:spPr>
        <a:xfrm rot="5400000">
          <a:off x="2572691" y="301156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179</xdr:row>
      <xdr:rowOff>3530</xdr:rowOff>
    </xdr:from>
    <xdr:to>
      <xdr:col>3</xdr:col>
      <xdr:colOff>123472</xdr:colOff>
      <xdr:row>181</xdr:row>
      <xdr:rowOff>126530</xdr:rowOff>
    </xdr:to>
    <xdr:sp macro="" textlink="">
      <xdr:nvSpPr>
        <xdr:cNvPr id="9" name="二等辺三角形 8">
          <a:extLst>
            <a:ext uri="{FF2B5EF4-FFF2-40B4-BE49-F238E27FC236}">
              <a16:creationId xmlns:a16="http://schemas.microsoft.com/office/drawing/2014/main" id="{A403E255-E1F0-414F-BC4A-9BF06AF8F0D0}"/>
            </a:ext>
          </a:extLst>
        </xdr:cNvPr>
        <xdr:cNvSpPr/>
      </xdr:nvSpPr>
      <xdr:spPr>
        <a:xfrm rot="5400000">
          <a:off x="2572691" y="346495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86292</xdr:colOff>
      <xdr:row>14</xdr:row>
      <xdr:rowOff>77179</xdr:rowOff>
    </xdr:from>
    <xdr:to>
      <xdr:col>16</xdr:col>
      <xdr:colOff>95249</xdr:colOff>
      <xdr:row>19</xdr:row>
      <xdr:rowOff>132679</xdr:rowOff>
    </xdr:to>
    <xdr:sp macro="" textlink="">
      <xdr:nvSpPr>
        <xdr:cNvPr id="10" name="正方形/長方形 9">
          <a:extLst>
            <a:ext uri="{FF2B5EF4-FFF2-40B4-BE49-F238E27FC236}">
              <a16:creationId xmlns:a16="http://schemas.microsoft.com/office/drawing/2014/main" id="{B2FF07FD-6871-4D42-B0A9-76DA1BFFA7CB}"/>
            </a:ext>
          </a:extLst>
        </xdr:cNvPr>
        <xdr:cNvSpPr/>
      </xdr:nvSpPr>
      <xdr:spPr>
        <a:xfrm>
          <a:off x="7001442" y="3677629"/>
          <a:ext cx="4885757" cy="1008000"/>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パターン①</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10</a:t>
          </a:r>
          <a:r>
            <a:rPr kumimoji="1" lang="ja-JP" altLang="en-US" sz="1100" b="1">
              <a:solidFill>
                <a:schemeClr val="tx1"/>
              </a:solidFill>
            </a:rPr>
            <a:t>月</a:t>
          </a:r>
          <a:r>
            <a:rPr kumimoji="1" lang="en-US" altLang="ja-JP" sz="1100" b="1">
              <a:solidFill>
                <a:schemeClr val="tx1"/>
              </a:solidFill>
            </a:rPr>
            <a:t>31</a:t>
          </a:r>
          <a:r>
            <a:rPr kumimoji="1" lang="ja-JP" altLang="en-US" sz="1100" b="1">
              <a:solidFill>
                <a:schemeClr val="tx1"/>
              </a:solidFill>
            </a:rPr>
            <a:t>日までに指定を受けた事業所</a:t>
          </a:r>
          <a:r>
            <a:rPr kumimoji="1" lang="en-US" altLang="ja-JP" sz="1100" b="1">
              <a:solidFill>
                <a:schemeClr val="tx1"/>
              </a:solidFill>
            </a:rPr>
            <a:t>】</a:t>
          </a:r>
        </a:p>
        <a:p>
          <a:pPr algn="l"/>
          <a:r>
            <a:rPr kumimoji="1" lang="ja-JP" altLang="en-US" sz="1000" b="1">
              <a:solidFill>
                <a:schemeClr val="tx1"/>
              </a:solidFill>
            </a:rPr>
            <a:t>「延べ利用者数について」</a:t>
          </a:r>
          <a:endParaRPr kumimoji="1" lang="en-US" altLang="ja-JP" sz="1000" b="1">
            <a:solidFill>
              <a:schemeClr val="tx1"/>
            </a:solidFill>
          </a:endParaRPr>
        </a:p>
        <a:p>
          <a:pPr algn="l"/>
          <a:r>
            <a:rPr kumimoji="1" lang="ja-JP" altLang="en-US" sz="1000">
              <a:solidFill>
                <a:schemeClr val="tx1"/>
              </a:solidFill>
            </a:rPr>
            <a:t>・</a:t>
          </a:r>
          <a:r>
            <a:rPr kumimoji="1" lang="en-US" altLang="ja-JP" sz="1000">
              <a:solidFill>
                <a:schemeClr val="tx1"/>
              </a:solidFill>
            </a:rPr>
            <a:t>R7.10</a:t>
          </a:r>
          <a:r>
            <a:rPr kumimoji="1" lang="ja-JP" altLang="en-US" sz="1000">
              <a:solidFill>
                <a:schemeClr val="tx1"/>
              </a:solidFill>
            </a:rPr>
            <a:t>～</a:t>
          </a:r>
          <a:r>
            <a:rPr kumimoji="1" lang="en-US" altLang="ja-JP" sz="1000">
              <a:solidFill>
                <a:schemeClr val="tx1"/>
              </a:solidFill>
            </a:rPr>
            <a:t>R8.3</a:t>
          </a:r>
          <a:r>
            <a:rPr kumimoji="1" lang="ja-JP" altLang="en-US" sz="1000">
              <a:solidFill>
                <a:schemeClr val="tx1"/>
              </a:solidFill>
            </a:rPr>
            <a:t>までのサービス提供月分について記入してください。</a:t>
          </a:r>
          <a:endParaRPr kumimoji="1" lang="en-US" altLang="ja-JP" sz="1000">
            <a:solidFill>
              <a:schemeClr val="tx1"/>
            </a:solidFill>
          </a:endParaRPr>
        </a:p>
        <a:p>
          <a:pPr algn="l"/>
          <a:r>
            <a:rPr kumimoji="1" lang="ja-JP" altLang="en-US" sz="1000">
              <a:solidFill>
                <a:schemeClr val="tx1"/>
              </a:solidFill>
            </a:rPr>
            <a:t>（利用者数（実数）及びサービス提供日数（実数）については参考情報となります）</a:t>
          </a:r>
        </a:p>
      </xdr:txBody>
    </xdr:sp>
    <xdr:clientData/>
  </xdr:twoCellAnchor>
  <xdr:twoCellAnchor>
    <xdr:from>
      <xdr:col>8</xdr:col>
      <xdr:colOff>79944</xdr:colOff>
      <xdr:row>20</xdr:row>
      <xdr:rowOff>40865</xdr:rowOff>
    </xdr:from>
    <xdr:to>
      <xdr:col>16</xdr:col>
      <xdr:colOff>88899</xdr:colOff>
      <xdr:row>31</xdr:row>
      <xdr:rowOff>165588</xdr:rowOff>
    </xdr:to>
    <xdr:sp macro="" textlink="">
      <xdr:nvSpPr>
        <xdr:cNvPr id="11" name="正方形/長方形 10">
          <a:extLst>
            <a:ext uri="{FF2B5EF4-FFF2-40B4-BE49-F238E27FC236}">
              <a16:creationId xmlns:a16="http://schemas.microsoft.com/office/drawing/2014/main" id="{5D7B462C-935A-4363-8147-D424C3283B6B}"/>
            </a:ext>
          </a:extLst>
        </xdr:cNvPr>
        <xdr:cNvSpPr/>
      </xdr:nvSpPr>
      <xdr:spPr>
        <a:xfrm>
          <a:off x="6995094" y="4784315"/>
          <a:ext cx="4885755" cy="2182123"/>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パターン②</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11</a:t>
          </a:r>
          <a:r>
            <a:rPr kumimoji="1" lang="ja-JP" altLang="en-US" sz="1100" b="1">
              <a:solidFill>
                <a:schemeClr val="tx1"/>
              </a:solidFill>
            </a:rPr>
            <a:t>月</a:t>
          </a:r>
          <a:r>
            <a:rPr kumimoji="1" lang="en-US" altLang="ja-JP" sz="1100" b="1">
              <a:solidFill>
                <a:schemeClr val="tx1"/>
              </a:solidFill>
            </a:rPr>
            <a:t>1</a:t>
          </a:r>
          <a:r>
            <a:rPr kumimoji="1" lang="ja-JP" altLang="en-US" sz="1100" b="1">
              <a:solidFill>
                <a:schemeClr val="tx1"/>
              </a:solidFill>
            </a:rPr>
            <a:t>日以降に指定を受けた事業所</a:t>
          </a:r>
          <a:r>
            <a:rPr kumimoji="1" lang="en-US" altLang="ja-JP" sz="1100" b="1">
              <a:solidFill>
                <a:schemeClr val="tx1"/>
              </a:solidFill>
            </a:rPr>
            <a:t>】</a:t>
          </a:r>
        </a:p>
        <a:p>
          <a:pPr algn="l"/>
          <a:r>
            <a:rPr kumimoji="1" lang="ja-JP" altLang="en-US" sz="1000" b="0">
              <a:solidFill>
                <a:schemeClr val="tx1"/>
              </a:solidFill>
            </a:rPr>
            <a:t>「</a:t>
          </a:r>
          <a:r>
            <a:rPr kumimoji="1" lang="ja-JP" altLang="en-US" sz="1000" b="1">
              <a:solidFill>
                <a:schemeClr val="tx1"/>
              </a:solidFill>
            </a:rPr>
            <a:t>延べ利用者数について」</a:t>
          </a: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rPr>
            <a:t>・指定を受けた月から、サービス提供月を</a:t>
          </a:r>
          <a:r>
            <a:rPr kumimoji="1" lang="en-US" altLang="ja-JP" sz="1000">
              <a:solidFill>
                <a:schemeClr val="tx1"/>
              </a:solidFill>
            </a:rPr>
            <a:t>6</a:t>
          </a:r>
          <a:r>
            <a:rPr kumimoji="1" lang="ja-JP" altLang="en-US" sz="1000">
              <a:solidFill>
                <a:schemeClr val="tx1"/>
              </a:solidFill>
            </a:rPr>
            <a:t>か月分記入してください。ただし、交付申請月までに</a:t>
          </a:r>
          <a:r>
            <a:rPr kumimoji="1" lang="en-US" altLang="ja-JP" sz="1000">
              <a:solidFill>
                <a:schemeClr val="tx1"/>
              </a:solidFill>
            </a:rPr>
            <a:t>6</a:t>
          </a:r>
          <a:r>
            <a:rPr kumimoji="1" lang="ja-JP" altLang="en-US" sz="1000">
              <a:solidFill>
                <a:schemeClr val="tx1"/>
              </a:solidFill>
            </a:rPr>
            <a:t>か月に達しない場合は、交付申請の前月サービス提供分までを記入してください。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rPr>
            <a:t>（利用者数（実数）及びサービス提供日数については参考情報となります）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u="sng">
              <a:solidFill>
                <a:schemeClr val="tx1"/>
              </a:solidFill>
            </a:rPr>
            <a:t>例①：</a:t>
          </a:r>
          <a:r>
            <a:rPr kumimoji="1" lang="en-US" altLang="ja-JP" sz="1000" u="sng">
              <a:solidFill>
                <a:schemeClr val="tx1"/>
              </a:solidFill>
            </a:rPr>
            <a:t>2025/12/1</a:t>
          </a:r>
          <a:r>
            <a:rPr kumimoji="1" lang="ja-JP" altLang="en-US" sz="1000" u="sng">
              <a:solidFill>
                <a:schemeClr val="tx1"/>
              </a:solidFill>
            </a:rPr>
            <a:t>指定の場合</a:t>
          </a:r>
          <a:endParaRPr kumimoji="1" lang="en-US" altLang="ja-JP" sz="1000" u="sng">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R7.12</a:t>
          </a:r>
          <a:r>
            <a:rPr kumimoji="1" lang="ja-JP" altLang="en-US" sz="1000">
              <a:solidFill>
                <a:schemeClr val="tx1"/>
              </a:solidFill>
            </a:rPr>
            <a:t>～</a:t>
          </a:r>
          <a:r>
            <a:rPr kumimoji="1" lang="en-US" altLang="ja-JP" sz="1000">
              <a:solidFill>
                <a:schemeClr val="tx1"/>
              </a:solidFill>
            </a:rPr>
            <a:t>R8.5</a:t>
          </a:r>
          <a:r>
            <a:rPr kumimoji="1" lang="ja-JP" altLang="en-US" sz="1000">
              <a:solidFill>
                <a:schemeClr val="tx1"/>
              </a:solidFill>
            </a:rPr>
            <a:t>までのサービス提供月分について記入</a:t>
          </a:r>
          <a:endParaRPr kumimoji="1" lang="en-US" altLang="ja-JP" sz="1000">
            <a:solidFill>
              <a:schemeClr val="tx1"/>
            </a:solidFill>
          </a:endParaRPr>
        </a:p>
        <a:p>
          <a:pPr algn="l"/>
          <a:r>
            <a:rPr kumimoji="1" lang="ja-JP" altLang="en-US" sz="1000" u="sng">
              <a:solidFill>
                <a:schemeClr val="tx1"/>
              </a:solidFill>
            </a:rPr>
            <a:t>例②：</a:t>
          </a:r>
          <a:r>
            <a:rPr kumimoji="1" lang="en-US" altLang="ja-JP" sz="1000" u="sng">
              <a:solidFill>
                <a:schemeClr val="tx1"/>
              </a:solidFill>
            </a:rPr>
            <a:t>2026/3/1</a:t>
          </a:r>
          <a:r>
            <a:rPr kumimoji="1" lang="ja-JP" altLang="en-US" sz="1000" u="sng">
              <a:solidFill>
                <a:schemeClr val="tx1"/>
              </a:solidFill>
            </a:rPr>
            <a:t>指定で、補助金の申請日が</a:t>
          </a:r>
          <a:r>
            <a:rPr kumimoji="1" lang="en-US" altLang="ja-JP" sz="1000" u="sng">
              <a:solidFill>
                <a:schemeClr val="tx1"/>
              </a:solidFill>
            </a:rPr>
            <a:t>8/28</a:t>
          </a:r>
          <a:r>
            <a:rPr kumimoji="1" lang="ja-JP" altLang="en-US" sz="1000" u="sng">
              <a:solidFill>
                <a:schemeClr val="tx1"/>
              </a:solidFill>
            </a:rPr>
            <a:t>の場合</a:t>
          </a:r>
          <a:endParaRPr kumimoji="1" lang="en-US" altLang="ja-JP" sz="1000" u="sng">
            <a:solidFill>
              <a:schemeClr val="tx1"/>
            </a:solidFill>
          </a:endParaRPr>
        </a:p>
        <a:p>
          <a:pPr algn="l"/>
          <a:r>
            <a:rPr kumimoji="1" lang="en-US" altLang="ja-JP" sz="1000">
              <a:solidFill>
                <a:schemeClr val="tx1"/>
              </a:solidFill>
            </a:rPr>
            <a:t>R8.3</a:t>
          </a:r>
          <a:r>
            <a:rPr kumimoji="1" lang="ja-JP" altLang="en-US" sz="1000">
              <a:solidFill>
                <a:schemeClr val="tx1"/>
              </a:solidFill>
            </a:rPr>
            <a:t>～</a:t>
          </a:r>
          <a:r>
            <a:rPr kumimoji="1" lang="en-US" altLang="ja-JP" sz="1000">
              <a:solidFill>
                <a:schemeClr val="tx1"/>
              </a:solidFill>
            </a:rPr>
            <a:t>R8.7</a:t>
          </a:r>
          <a:r>
            <a:rPr kumimoji="1" lang="ja-JP" altLang="ja-JP" sz="1000">
              <a:solidFill>
                <a:sysClr val="windowText" lastClr="000000"/>
              </a:solidFill>
              <a:effectLst/>
              <a:latin typeface="+mn-lt"/>
              <a:ea typeface="+mn-ea"/>
              <a:cs typeface="+mn-cs"/>
            </a:rPr>
            <a:t>までのサービス提供月分について記入</a:t>
          </a:r>
          <a:endParaRPr kumimoji="1" lang="en-US" altLang="ja-JP" sz="1000">
            <a:solidFill>
              <a:sysClr val="windowText" lastClr="000000"/>
            </a:solidFill>
            <a:effectLst/>
            <a:latin typeface="+mn-lt"/>
            <a:ea typeface="+mn-ea"/>
            <a:cs typeface="+mn-cs"/>
          </a:endParaRPr>
        </a:p>
        <a:p>
          <a:pPr algn="l"/>
          <a:r>
            <a:rPr kumimoji="1" lang="ja-JP" altLang="en-US" sz="1000" u="sng">
              <a:solidFill>
                <a:sysClr val="windowText" lastClr="000000"/>
              </a:solidFill>
              <a:effectLst/>
              <a:latin typeface="+mn-lt"/>
              <a:ea typeface="+mn-ea"/>
              <a:cs typeface="+mn-cs"/>
            </a:rPr>
            <a:t>例③：</a:t>
          </a:r>
          <a:r>
            <a:rPr kumimoji="1" lang="en-US" altLang="ja-JP" sz="1000" u="sng">
              <a:solidFill>
                <a:sysClr val="windowText" lastClr="000000"/>
              </a:solidFill>
              <a:effectLst/>
              <a:latin typeface="+mn-lt"/>
              <a:ea typeface="+mn-ea"/>
              <a:cs typeface="+mn-cs"/>
            </a:rPr>
            <a:t>2026/8/1</a:t>
          </a:r>
          <a:r>
            <a:rPr kumimoji="1" lang="ja-JP" altLang="en-US" sz="1000" u="sng">
              <a:solidFill>
                <a:sysClr val="windowText" lastClr="000000"/>
              </a:solidFill>
              <a:effectLst/>
              <a:latin typeface="+mn-lt"/>
              <a:ea typeface="+mn-ea"/>
              <a:cs typeface="+mn-cs"/>
            </a:rPr>
            <a:t>指定で、補助金の申請が</a:t>
          </a:r>
          <a:r>
            <a:rPr kumimoji="1" lang="en-US" altLang="ja-JP" sz="1000" u="sng">
              <a:solidFill>
                <a:sysClr val="windowText" lastClr="000000"/>
              </a:solidFill>
              <a:effectLst/>
              <a:latin typeface="+mn-lt"/>
              <a:ea typeface="+mn-ea"/>
              <a:cs typeface="+mn-cs"/>
            </a:rPr>
            <a:t>9/15</a:t>
          </a:r>
          <a:r>
            <a:rPr kumimoji="1" lang="ja-JP" altLang="en-US" sz="1000" u="sng">
              <a:solidFill>
                <a:sysClr val="windowText" lastClr="000000"/>
              </a:solidFill>
              <a:effectLst/>
              <a:latin typeface="+mn-lt"/>
              <a:ea typeface="+mn-ea"/>
              <a:cs typeface="+mn-cs"/>
            </a:rPr>
            <a:t>の場合</a:t>
          </a:r>
          <a:endParaRPr kumimoji="1" lang="en-US" altLang="ja-JP" sz="1000" u="sng">
            <a:solidFill>
              <a:sysClr val="windowText" lastClr="000000"/>
            </a:solidFill>
            <a:effectLst/>
            <a:latin typeface="+mn-lt"/>
            <a:ea typeface="+mn-ea"/>
            <a:cs typeface="+mn-cs"/>
          </a:endParaRPr>
        </a:p>
        <a:p>
          <a:pPr algn="l"/>
          <a:r>
            <a:rPr kumimoji="1" lang="en-US" altLang="ja-JP" sz="1000">
              <a:solidFill>
                <a:sysClr val="windowText" lastClr="000000"/>
              </a:solidFill>
              <a:effectLst/>
              <a:latin typeface="+mn-lt"/>
              <a:ea typeface="+mn-ea"/>
              <a:cs typeface="+mn-cs"/>
            </a:rPr>
            <a:t>R8.8</a:t>
          </a:r>
          <a:r>
            <a:rPr kumimoji="1" lang="ja-JP" altLang="ja-JP" sz="1000">
              <a:solidFill>
                <a:sysClr val="windowText" lastClr="000000"/>
              </a:solidFill>
              <a:effectLst/>
              <a:latin typeface="+mn-lt"/>
              <a:ea typeface="+mn-ea"/>
              <a:cs typeface="+mn-cs"/>
            </a:rPr>
            <a:t>サービス提供月分について記入</a:t>
          </a:r>
          <a:endParaRPr kumimoji="1" lang="en-US" altLang="ja-JP" sz="1000">
            <a:solidFill>
              <a:sysClr val="windowText" lastClr="00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617360</xdr:colOff>
      <xdr:row>11</xdr:row>
      <xdr:rowOff>3530</xdr:rowOff>
    </xdr:from>
    <xdr:to>
      <xdr:col>3</xdr:col>
      <xdr:colOff>123472</xdr:colOff>
      <xdr:row>13</xdr:row>
      <xdr:rowOff>126530</xdr:rowOff>
    </xdr:to>
    <xdr:sp macro="" textlink="">
      <xdr:nvSpPr>
        <xdr:cNvPr id="2" name="二等辺三角形 1">
          <a:extLst>
            <a:ext uri="{FF2B5EF4-FFF2-40B4-BE49-F238E27FC236}">
              <a16:creationId xmlns:a16="http://schemas.microsoft.com/office/drawing/2014/main" id="{B5092B1D-C614-4F75-B2C2-246D56FC98EC}"/>
            </a:ext>
          </a:extLst>
        </xdr:cNvPr>
        <xdr:cNvSpPr/>
      </xdr:nvSpPr>
      <xdr:spPr>
        <a:xfrm rot="5400000">
          <a:off x="2572691" y="29122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35</xdr:row>
      <xdr:rowOff>3530</xdr:rowOff>
    </xdr:from>
    <xdr:to>
      <xdr:col>3</xdr:col>
      <xdr:colOff>123472</xdr:colOff>
      <xdr:row>37</xdr:row>
      <xdr:rowOff>126530</xdr:rowOff>
    </xdr:to>
    <xdr:sp macro="" textlink="">
      <xdr:nvSpPr>
        <xdr:cNvPr id="3" name="二等辺三角形 2">
          <a:extLst>
            <a:ext uri="{FF2B5EF4-FFF2-40B4-BE49-F238E27FC236}">
              <a16:creationId xmlns:a16="http://schemas.microsoft.com/office/drawing/2014/main" id="{4C28DC07-8B0F-4003-8A8E-D6C666914D04}"/>
            </a:ext>
          </a:extLst>
        </xdr:cNvPr>
        <xdr:cNvSpPr/>
      </xdr:nvSpPr>
      <xdr:spPr>
        <a:xfrm rot="5400000">
          <a:off x="2572691" y="74461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59</xdr:row>
      <xdr:rowOff>3530</xdr:rowOff>
    </xdr:from>
    <xdr:to>
      <xdr:col>3</xdr:col>
      <xdr:colOff>123472</xdr:colOff>
      <xdr:row>61</xdr:row>
      <xdr:rowOff>126530</xdr:rowOff>
    </xdr:to>
    <xdr:sp macro="" textlink="">
      <xdr:nvSpPr>
        <xdr:cNvPr id="4" name="二等辺三角形 3">
          <a:extLst>
            <a:ext uri="{FF2B5EF4-FFF2-40B4-BE49-F238E27FC236}">
              <a16:creationId xmlns:a16="http://schemas.microsoft.com/office/drawing/2014/main" id="{D631BA36-D92C-4659-B548-B65107BC7245}"/>
            </a:ext>
          </a:extLst>
        </xdr:cNvPr>
        <xdr:cNvSpPr/>
      </xdr:nvSpPr>
      <xdr:spPr>
        <a:xfrm rot="5400000">
          <a:off x="2572691" y="119800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83</xdr:row>
      <xdr:rowOff>3530</xdr:rowOff>
    </xdr:from>
    <xdr:to>
      <xdr:col>3</xdr:col>
      <xdr:colOff>123472</xdr:colOff>
      <xdr:row>85</xdr:row>
      <xdr:rowOff>126530</xdr:rowOff>
    </xdr:to>
    <xdr:sp macro="" textlink="">
      <xdr:nvSpPr>
        <xdr:cNvPr id="5" name="二等辺三角形 4">
          <a:extLst>
            <a:ext uri="{FF2B5EF4-FFF2-40B4-BE49-F238E27FC236}">
              <a16:creationId xmlns:a16="http://schemas.microsoft.com/office/drawing/2014/main" id="{517EF103-04F0-4809-A7F9-7C11078764E5}"/>
            </a:ext>
          </a:extLst>
        </xdr:cNvPr>
        <xdr:cNvSpPr/>
      </xdr:nvSpPr>
      <xdr:spPr>
        <a:xfrm rot="5400000">
          <a:off x="2572691" y="165139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107</xdr:row>
      <xdr:rowOff>3530</xdr:rowOff>
    </xdr:from>
    <xdr:to>
      <xdr:col>3</xdr:col>
      <xdr:colOff>123472</xdr:colOff>
      <xdr:row>109</xdr:row>
      <xdr:rowOff>126530</xdr:rowOff>
    </xdr:to>
    <xdr:sp macro="" textlink="">
      <xdr:nvSpPr>
        <xdr:cNvPr id="6" name="二等辺三角形 5">
          <a:extLst>
            <a:ext uri="{FF2B5EF4-FFF2-40B4-BE49-F238E27FC236}">
              <a16:creationId xmlns:a16="http://schemas.microsoft.com/office/drawing/2014/main" id="{B229E413-31F7-4831-B858-9D66CEF17A87}"/>
            </a:ext>
          </a:extLst>
        </xdr:cNvPr>
        <xdr:cNvSpPr/>
      </xdr:nvSpPr>
      <xdr:spPr>
        <a:xfrm rot="5400000">
          <a:off x="2572691" y="210478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131</xdr:row>
      <xdr:rowOff>3530</xdr:rowOff>
    </xdr:from>
    <xdr:to>
      <xdr:col>3</xdr:col>
      <xdr:colOff>123472</xdr:colOff>
      <xdr:row>133</xdr:row>
      <xdr:rowOff>126530</xdr:rowOff>
    </xdr:to>
    <xdr:sp macro="" textlink="">
      <xdr:nvSpPr>
        <xdr:cNvPr id="7" name="二等辺三角形 6">
          <a:extLst>
            <a:ext uri="{FF2B5EF4-FFF2-40B4-BE49-F238E27FC236}">
              <a16:creationId xmlns:a16="http://schemas.microsoft.com/office/drawing/2014/main" id="{82FC3823-5BF7-48AF-81CE-E0F0B9057B45}"/>
            </a:ext>
          </a:extLst>
        </xdr:cNvPr>
        <xdr:cNvSpPr/>
      </xdr:nvSpPr>
      <xdr:spPr>
        <a:xfrm rot="5400000">
          <a:off x="2572691" y="255817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155</xdr:row>
      <xdr:rowOff>3530</xdr:rowOff>
    </xdr:from>
    <xdr:to>
      <xdr:col>3</xdr:col>
      <xdr:colOff>123472</xdr:colOff>
      <xdr:row>157</xdr:row>
      <xdr:rowOff>126530</xdr:rowOff>
    </xdr:to>
    <xdr:sp macro="" textlink="">
      <xdr:nvSpPr>
        <xdr:cNvPr id="8" name="二等辺三角形 7">
          <a:extLst>
            <a:ext uri="{FF2B5EF4-FFF2-40B4-BE49-F238E27FC236}">
              <a16:creationId xmlns:a16="http://schemas.microsoft.com/office/drawing/2014/main" id="{BCA3D1CE-6581-4D41-B073-1885F2EE7F79}"/>
            </a:ext>
          </a:extLst>
        </xdr:cNvPr>
        <xdr:cNvSpPr/>
      </xdr:nvSpPr>
      <xdr:spPr>
        <a:xfrm rot="5400000">
          <a:off x="2572691" y="301156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617360</xdr:colOff>
      <xdr:row>179</xdr:row>
      <xdr:rowOff>3530</xdr:rowOff>
    </xdr:from>
    <xdr:to>
      <xdr:col>3</xdr:col>
      <xdr:colOff>123472</xdr:colOff>
      <xdr:row>181</xdr:row>
      <xdr:rowOff>126530</xdr:rowOff>
    </xdr:to>
    <xdr:sp macro="" textlink="">
      <xdr:nvSpPr>
        <xdr:cNvPr id="9" name="二等辺三角形 8">
          <a:extLst>
            <a:ext uri="{FF2B5EF4-FFF2-40B4-BE49-F238E27FC236}">
              <a16:creationId xmlns:a16="http://schemas.microsoft.com/office/drawing/2014/main" id="{A7FBB8A6-972E-416D-9EC5-DE413771B19C}"/>
            </a:ext>
          </a:extLst>
        </xdr:cNvPr>
        <xdr:cNvSpPr/>
      </xdr:nvSpPr>
      <xdr:spPr>
        <a:xfrm rot="5400000">
          <a:off x="2572691" y="34649599"/>
          <a:ext cx="497650" cy="363362"/>
        </a:xfrm>
        <a:prstGeom prst="triangle">
          <a:avLst/>
        </a:prstGeom>
        <a:solidFill>
          <a:schemeClr val="bg1">
            <a:lumMod val="7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9849</xdr:colOff>
      <xdr:row>15</xdr:row>
      <xdr:rowOff>3910</xdr:rowOff>
    </xdr:from>
    <xdr:to>
      <xdr:col>15</xdr:col>
      <xdr:colOff>613888</xdr:colOff>
      <xdr:row>20</xdr:row>
      <xdr:rowOff>59410</xdr:rowOff>
    </xdr:to>
    <xdr:sp macro="" textlink="">
      <xdr:nvSpPr>
        <xdr:cNvPr id="10" name="正方形/長方形 9">
          <a:extLst>
            <a:ext uri="{FF2B5EF4-FFF2-40B4-BE49-F238E27FC236}">
              <a16:creationId xmlns:a16="http://schemas.microsoft.com/office/drawing/2014/main" id="{FF5220A3-0583-41AC-BAC1-DE62C9E180F3}"/>
            </a:ext>
          </a:extLst>
        </xdr:cNvPr>
        <xdr:cNvSpPr/>
      </xdr:nvSpPr>
      <xdr:spPr>
        <a:xfrm>
          <a:off x="6921824" y="3607535"/>
          <a:ext cx="4868064" cy="1004825"/>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パターン①</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10</a:t>
          </a:r>
          <a:r>
            <a:rPr kumimoji="1" lang="ja-JP" altLang="en-US" sz="1100" b="1">
              <a:solidFill>
                <a:schemeClr val="tx1"/>
              </a:solidFill>
            </a:rPr>
            <a:t>月</a:t>
          </a:r>
          <a:r>
            <a:rPr kumimoji="1" lang="en-US" altLang="ja-JP" sz="1100" b="1">
              <a:solidFill>
                <a:schemeClr val="tx1"/>
              </a:solidFill>
            </a:rPr>
            <a:t>31</a:t>
          </a:r>
          <a:r>
            <a:rPr kumimoji="1" lang="ja-JP" altLang="en-US" sz="1100" b="1">
              <a:solidFill>
                <a:schemeClr val="tx1"/>
              </a:solidFill>
            </a:rPr>
            <a:t>日までに指定を受けた事業所</a:t>
          </a:r>
          <a:r>
            <a:rPr kumimoji="1" lang="en-US" altLang="ja-JP" sz="1100" b="1">
              <a:solidFill>
                <a:schemeClr val="tx1"/>
              </a:solidFill>
            </a:rPr>
            <a:t>】</a:t>
          </a:r>
        </a:p>
        <a:p>
          <a:pPr algn="l"/>
          <a:r>
            <a:rPr kumimoji="1" lang="ja-JP" altLang="en-US" sz="1000" b="1">
              <a:solidFill>
                <a:schemeClr val="tx1"/>
              </a:solidFill>
            </a:rPr>
            <a:t>「延べ訪問数について」</a:t>
          </a:r>
          <a:endParaRPr kumimoji="1" lang="en-US" altLang="ja-JP" sz="1000" b="1">
            <a:solidFill>
              <a:schemeClr val="tx1"/>
            </a:solidFill>
          </a:endParaRPr>
        </a:p>
        <a:p>
          <a:pPr algn="l"/>
          <a:r>
            <a:rPr kumimoji="1" lang="ja-JP" altLang="en-US" sz="1000">
              <a:solidFill>
                <a:schemeClr val="tx1"/>
              </a:solidFill>
            </a:rPr>
            <a:t>・</a:t>
          </a:r>
          <a:r>
            <a:rPr kumimoji="1" lang="en-US" altLang="ja-JP" sz="1000">
              <a:solidFill>
                <a:schemeClr val="tx1"/>
              </a:solidFill>
            </a:rPr>
            <a:t>R7.10</a:t>
          </a:r>
          <a:r>
            <a:rPr kumimoji="1" lang="ja-JP" altLang="en-US" sz="1000">
              <a:solidFill>
                <a:schemeClr val="tx1"/>
              </a:solidFill>
            </a:rPr>
            <a:t>～</a:t>
          </a:r>
          <a:r>
            <a:rPr kumimoji="1" lang="en-US" altLang="ja-JP" sz="1000">
              <a:solidFill>
                <a:schemeClr val="tx1"/>
              </a:solidFill>
            </a:rPr>
            <a:t>R8.3</a:t>
          </a:r>
          <a:r>
            <a:rPr kumimoji="1" lang="ja-JP" altLang="en-US" sz="1000">
              <a:solidFill>
                <a:schemeClr val="tx1"/>
              </a:solidFill>
            </a:rPr>
            <a:t>までのサービス提供月分について記入してください。</a:t>
          </a:r>
          <a:endParaRPr kumimoji="1" lang="en-US" altLang="ja-JP" sz="1000">
            <a:solidFill>
              <a:schemeClr val="tx1"/>
            </a:solidFill>
          </a:endParaRPr>
        </a:p>
        <a:p>
          <a:pPr algn="l"/>
          <a:r>
            <a:rPr kumimoji="1" lang="ja-JP" altLang="en-US" sz="1000">
              <a:solidFill>
                <a:schemeClr val="tx1"/>
              </a:solidFill>
            </a:rPr>
            <a:t>（利用者数（実数）及びサービス提供日数（実数）については参考情報となります）</a:t>
          </a:r>
        </a:p>
      </xdr:txBody>
    </xdr:sp>
    <xdr:clientData/>
  </xdr:twoCellAnchor>
  <xdr:twoCellAnchor>
    <xdr:from>
      <xdr:col>8</xdr:col>
      <xdr:colOff>12048</xdr:colOff>
      <xdr:row>21</xdr:row>
      <xdr:rowOff>11313</xdr:rowOff>
    </xdr:from>
    <xdr:to>
      <xdr:col>16</xdr:col>
      <xdr:colOff>137</xdr:colOff>
      <xdr:row>34</xdr:row>
      <xdr:rowOff>179998</xdr:rowOff>
    </xdr:to>
    <xdr:sp macro="" textlink="">
      <xdr:nvSpPr>
        <xdr:cNvPr id="11" name="正方形/長方形 10">
          <a:extLst>
            <a:ext uri="{FF2B5EF4-FFF2-40B4-BE49-F238E27FC236}">
              <a16:creationId xmlns:a16="http://schemas.microsoft.com/office/drawing/2014/main" id="{13F65A8E-A5F1-48FB-B2B6-A17326A91D6D}"/>
            </a:ext>
          </a:extLst>
        </xdr:cNvPr>
        <xdr:cNvSpPr/>
      </xdr:nvSpPr>
      <xdr:spPr>
        <a:xfrm>
          <a:off x="6927198" y="4945263"/>
          <a:ext cx="4864889" cy="2607085"/>
        </a:xfrm>
        <a:prstGeom prst="rect">
          <a:avLst/>
        </a:prstGeom>
        <a:solidFill>
          <a:schemeClr val="bg1">
            <a:lumMod val="95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100" b="1">
              <a:solidFill>
                <a:schemeClr val="tx1"/>
              </a:solidFill>
            </a:rPr>
            <a:t>パターン②</a:t>
          </a:r>
          <a:r>
            <a:rPr kumimoji="1" lang="en-US" altLang="ja-JP" sz="1100" b="1">
              <a:solidFill>
                <a:schemeClr val="tx1"/>
              </a:solidFill>
            </a:rPr>
            <a:t>【</a:t>
          </a:r>
          <a:r>
            <a:rPr kumimoji="1" lang="ja-JP" altLang="en-US" sz="1100" b="1">
              <a:solidFill>
                <a:schemeClr val="tx1"/>
              </a:solidFill>
            </a:rPr>
            <a:t>令和</a:t>
          </a:r>
          <a:r>
            <a:rPr kumimoji="1" lang="en-US" altLang="ja-JP" sz="1100" b="1">
              <a:solidFill>
                <a:schemeClr val="tx1"/>
              </a:solidFill>
            </a:rPr>
            <a:t>7</a:t>
          </a:r>
          <a:r>
            <a:rPr kumimoji="1" lang="ja-JP" altLang="en-US" sz="1100" b="1">
              <a:solidFill>
                <a:schemeClr val="tx1"/>
              </a:solidFill>
            </a:rPr>
            <a:t>年</a:t>
          </a:r>
          <a:r>
            <a:rPr kumimoji="1" lang="en-US" altLang="ja-JP" sz="1100" b="1">
              <a:solidFill>
                <a:schemeClr val="tx1"/>
              </a:solidFill>
            </a:rPr>
            <a:t>11</a:t>
          </a:r>
          <a:r>
            <a:rPr kumimoji="1" lang="ja-JP" altLang="en-US" sz="1100" b="1">
              <a:solidFill>
                <a:schemeClr val="tx1"/>
              </a:solidFill>
            </a:rPr>
            <a:t>月</a:t>
          </a:r>
          <a:r>
            <a:rPr kumimoji="1" lang="en-US" altLang="ja-JP" sz="1100" b="1">
              <a:solidFill>
                <a:schemeClr val="tx1"/>
              </a:solidFill>
            </a:rPr>
            <a:t>1</a:t>
          </a:r>
          <a:r>
            <a:rPr kumimoji="1" lang="ja-JP" altLang="en-US" sz="1100" b="1">
              <a:solidFill>
                <a:schemeClr val="tx1"/>
              </a:solidFill>
            </a:rPr>
            <a:t>日以降に指定を受けた事業所</a:t>
          </a:r>
          <a:r>
            <a:rPr kumimoji="1" lang="en-US" altLang="ja-JP" sz="1100" b="1">
              <a:solidFill>
                <a:schemeClr val="tx1"/>
              </a:solidFill>
            </a:rPr>
            <a:t>】</a:t>
          </a:r>
        </a:p>
        <a:p>
          <a:pPr algn="l"/>
          <a:r>
            <a:rPr kumimoji="1" lang="ja-JP" altLang="en-US" sz="1000" b="0">
              <a:solidFill>
                <a:schemeClr val="tx1"/>
              </a:solidFill>
            </a:rPr>
            <a:t>「</a:t>
          </a:r>
          <a:r>
            <a:rPr kumimoji="1" lang="ja-JP" altLang="en-US" sz="1000" b="1">
              <a:solidFill>
                <a:schemeClr val="tx1"/>
              </a:solidFill>
            </a:rPr>
            <a:t>延べ訪問回数について」</a:t>
          </a:r>
          <a:endParaRPr kumimoji="1" lang="en-US" altLang="ja-JP"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rPr>
            <a:t>・指定を受けた月から、サービス提供月を</a:t>
          </a:r>
          <a:r>
            <a:rPr kumimoji="1" lang="en-US" altLang="ja-JP" sz="1000">
              <a:solidFill>
                <a:schemeClr val="tx1"/>
              </a:solidFill>
            </a:rPr>
            <a:t>6</a:t>
          </a:r>
          <a:r>
            <a:rPr kumimoji="1" lang="ja-JP" altLang="en-US" sz="1000">
              <a:solidFill>
                <a:schemeClr val="tx1"/>
              </a:solidFill>
            </a:rPr>
            <a:t>か月分記入してください。ただし、交付申請月までに</a:t>
          </a:r>
          <a:r>
            <a:rPr kumimoji="1" lang="en-US" altLang="ja-JP" sz="1000">
              <a:solidFill>
                <a:schemeClr val="tx1"/>
              </a:solidFill>
            </a:rPr>
            <a:t>6</a:t>
          </a:r>
          <a:r>
            <a:rPr kumimoji="1" lang="ja-JP" altLang="en-US" sz="1000">
              <a:solidFill>
                <a:schemeClr val="tx1"/>
              </a:solidFill>
            </a:rPr>
            <a:t>か月に達しない場合は、交付申請の前月サービス提供分までを記入してください。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rPr>
            <a:t>（利用者数（実数）及びサービス提供日数については参考情報となります）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0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u="sng">
              <a:solidFill>
                <a:schemeClr val="tx1"/>
              </a:solidFill>
            </a:rPr>
            <a:t>例①：</a:t>
          </a:r>
          <a:r>
            <a:rPr kumimoji="1" lang="en-US" altLang="ja-JP" sz="1000" u="sng">
              <a:solidFill>
                <a:schemeClr val="tx1"/>
              </a:solidFill>
            </a:rPr>
            <a:t>2025/12/1</a:t>
          </a:r>
          <a:r>
            <a:rPr kumimoji="1" lang="ja-JP" altLang="en-US" sz="1000" u="sng">
              <a:solidFill>
                <a:schemeClr val="tx1"/>
              </a:solidFill>
            </a:rPr>
            <a:t>指定の場合</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R7.12</a:t>
          </a:r>
          <a:r>
            <a:rPr kumimoji="1" lang="ja-JP" altLang="en-US" sz="1000">
              <a:solidFill>
                <a:schemeClr val="tx1"/>
              </a:solidFill>
            </a:rPr>
            <a:t>～</a:t>
          </a:r>
          <a:r>
            <a:rPr kumimoji="1" lang="en-US" altLang="ja-JP" sz="1000">
              <a:solidFill>
                <a:schemeClr val="tx1"/>
              </a:solidFill>
            </a:rPr>
            <a:t>R8.5</a:t>
          </a:r>
          <a:r>
            <a:rPr kumimoji="1" lang="ja-JP" altLang="en-US" sz="1000">
              <a:solidFill>
                <a:schemeClr val="tx1"/>
              </a:solidFill>
            </a:rPr>
            <a:t>までのサービス提供月分について記入</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u="sng">
              <a:solidFill>
                <a:schemeClr val="tx1"/>
              </a:solidFill>
            </a:rPr>
            <a:t>例②：</a:t>
          </a:r>
          <a:r>
            <a:rPr kumimoji="1" lang="en-US" altLang="ja-JP" sz="1000" u="sng">
              <a:solidFill>
                <a:schemeClr val="tx1"/>
              </a:solidFill>
            </a:rPr>
            <a:t>2026/3/1</a:t>
          </a:r>
          <a:r>
            <a:rPr kumimoji="1" lang="ja-JP" altLang="en-US" sz="1000" u="sng">
              <a:solidFill>
                <a:schemeClr val="tx1"/>
              </a:solidFill>
            </a:rPr>
            <a:t>指定で、補助金の申請日が</a:t>
          </a:r>
          <a:r>
            <a:rPr kumimoji="1" lang="en-US" altLang="ja-JP" sz="1000" u="sng">
              <a:solidFill>
                <a:schemeClr val="tx1"/>
              </a:solidFill>
            </a:rPr>
            <a:t>8/28</a:t>
          </a:r>
          <a:r>
            <a:rPr kumimoji="1" lang="ja-JP" altLang="en-US" sz="1000" u="sng">
              <a:solidFill>
                <a:schemeClr val="tx1"/>
              </a:solidFill>
            </a:rPr>
            <a:t>の場合</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R8.3</a:t>
          </a:r>
          <a:r>
            <a:rPr kumimoji="1" lang="ja-JP" altLang="en-US" sz="1000">
              <a:solidFill>
                <a:schemeClr val="tx1"/>
              </a:solidFill>
            </a:rPr>
            <a:t>～</a:t>
          </a:r>
          <a:r>
            <a:rPr kumimoji="1" lang="en-US" altLang="ja-JP" sz="1000">
              <a:solidFill>
                <a:schemeClr val="tx1"/>
              </a:solidFill>
            </a:rPr>
            <a:t>R8.7</a:t>
          </a:r>
          <a:r>
            <a:rPr kumimoji="1" lang="ja-JP" altLang="en-US" sz="1000">
              <a:solidFill>
                <a:schemeClr val="tx1"/>
              </a:solidFill>
            </a:rPr>
            <a:t>までのサービス提供月分について記入</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u="sng">
              <a:solidFill>
                <a:schemeClr val="tx1"/>
              </a:solidFill>
            </a:rPr>
            <a:t>例③：</a:t>
          </a:r>
          <a:r>
            <a:rPr kumimoji="1" lang="en-US" altLang="ja-JP" sz="1000" u="sng">
              <a:solidFill>
                <a:schemeClr val="tx1"/>
              </a:solidFill>
            </a:rPr>
            <a:t>2026/8/1</a:t>
          </a:r>
          <a:r>
            <a:rPr kumimoji="1" lang="ja-JP" altLang="en-US" sz="1000" u="sng">
              <a:solidFill>
                <a:schemeClr val="tx1"/>
              </a:solidFill>
            </a:rPr>
            <a:t>指定で、補助金の申請が</a:t>
          </a:r>
          <a:r>
            <a:rPr kumimoji="1" lang="en-US" altLang="ja-JP" sz="1000" u="sng">
              <a:solidFill>
                <a:schemeClr val="tx1"/>
              </a:solidFill>
            </a:rPr>
            <a:t>9/15</a:t>
          </a:r>
          <a:r>
            <a:rPr kumimoji="1" lang="ja-JP" altLang="en-US" sz="1000" u="sng">
              <a:solidFill>
                <a:schemeClr val="tx1"/>
              </a:solidFill>
            </a:rPr>
            <a:t>の場合</a:t>
          </a: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chemeClr val="tx1"/>
              </a:solidFill>
            </a:rPr>
            <a:t>R8.8</a:t>
          </a:r>
          <a:r>
            <a:rPr kumimoji="1" lang="ja-JP" altLang="en-US" sz="1000">
              <a:solidFill>
                <a:schemeClr val="tx1"/>
              </a:solidFill>
            </a:rPr>
            <a:t>サービス提供月分について記入</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25</xdr:col>
      <xdr:colOff>326572</xdr:colOff>
      <xdr:row>16</xdr:row>
      <xdr:rowOff>435429</xdr:rowOff>
    </xdr:from>
    <xdr:to>
      <xdr:col>26</xdr:col>
      <xdr:colOff>353786</xdr:colOff>
      <xdr:row>16</xdr:row>
      <xdr:rowOff>748393</xdr:rowOff>
    </xdr:to>
    <xdr:sp macro="" textlink="">
      <xdr:nvSpPr>
        <xdr:cNvPr id="2" name="左矢印 5">
          <a:extLst>
            <a:ext uri="{FF2B5EF4-FFF2-40B4-BE49-F238E27FC236}">
              <a16:creationId xmlns:a16="http://schemas.microsoft.com/office/drawing/2014/main" id="{6F48CAAE-E5C3-43B0-BF0C-CB828E72B68B}"/>
            </a:ext>
          </a:extLst>
        </xdr:cNvPr>
        <xdr:cNvSpPr/>
      </xdr:nvSpPr>
      <xdr:spPr>
        <a:xfrm>
          <a:off x="14614072" y="10160454"/>
          <a:ext cx="652689" cy="316139"/>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9</xdr:col>
      <xdr:colOff>173181</xdr:colOff>
      <xdr:row>30</xdr:row>
      <xdr:rowOff>103910</xdr:rowOff>
    </xdr:from>
    <xdr:to>
      <xdr:col>24</xdr:col>
      <xdr:colOff>588817</xdr:colOff>
      <xdr:row>33</xdr:row>
      <xdr:rowOff>0</xdr:rowOff>
    </xdr:to>
    <xdr:sp macro="" textlink="">
      <xdr:nvSpPr>
        <xdr:cNvPr id="3" name="大かっこ 2">
          <a:extLst>
            <a:ext uri="{FF2B5EF4-FFF2-40B4-BE49-F238E27FC236}">
              <a16:creationId xmlns:a16="http://schemas.microsoft.com/office/drawing/2014/main" id="{EFC58B5B-E0D8-4A6C-AAC6-C27647F76CCA}"/>
            </a:ext>
          </a:extLst>
        </xdr:cNvPr>
        <xdr:cNvSpPr/>
      </xdr:nvSpPr>
      <xdr:spPr>
        <a:xfrm>
          <a:off x="5364306" y="20223885"/>
          <a:ext cx="8816686" cy="2521815"/>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17319</xdr:colOff>
      <xdr:row>2</xdr:row>
      <xdr:rowOff>103908</xdr:rowOff>
    </xdr:from>
    <xdr:to>
      <xdr:col>24</xdr:col>
      <xdr:colOff>640772</xdr:colOff>
      <xdr:row>7</xdr:row>
      <xdr:rowOff>34635</xdr:rowOff>
    </xdr:to>
    <xdr:sp macro="" textlink="">
      <xdr:nvSpPr>
        <xdr:cNvPr id="4" name="大かっこ 3">
          <a:extLst>
            <a:ext uri="{FF2B5EF4-FFF2-40B4-BE49-F238E27FC236}">
              <a16:creationId xmlns:a16="http://schemas.microsoft.com/office/drawing/2014/main" id="{4D01F0E7-69B4-4563-82DF-A5718B0E596F}"/>
            </a:ext>
          </a:extLst>
        </xdr:cNvPr>
        <xdr:cNvSpPr/>
      </xdr:nvSpPr>
      <xdr:spPr>
        <a:xfrm>
          <a:off x="5208444" y="1564408"/>
          <a:ext cx="9021328" cy="3467677"/>
        </a:xfrm>
        <a:prstGeom prst="bracketPair">
          <a:avLst/>
        </a:prstGeom>
        <a:ln w="28575">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3.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1.bin"/><Relationship Id="rId1" Type="http://schemas.openxmlformats.org/officeDocument/2006/relationships/hyperlink" Target="mailto:aaaaa@mail"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2.bin"/><Relationship Id="rId1" Type="http://schemas.openxmlformats.org/officeDocument/2006/relationships/hyperlink" Target="mailto:aaaaa@mail"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D15"/>
  <sheetViews>
    <sheetView showGridLines="0" tabSelected="1" view="pageBreakPreview" zoomScaleNormal="100" zoomScaleSheetLayoutView="100" workbookViewId="0">
      <selection activeCell="C6" sqref="C6"/>
    </sheetView>
  </sheetViews>
  <sheetFormatPr defaultColWidth="9" defaultRowHeight="13"/>
  <cols>
    <col min="1" max="1" width="5.36328125" style="74" bestFit="1" customWidth="1"/>
    <col min="2" max="2" width="32.90625" style="72" hidden="1" customWidth="1"/>
    <col min="3" max="3" width="56.6328125" style="72" customWidth="1"/>
    <col min="4" max="4" width="47" style="72" customWidth="1"/>
    <col min="5" max="5" width="4.26953125" style="74" customWidth="1"/>
    <col min="6" max="16384" width="9" style="74"/>
  </cols>
  <sheetData>
    <row r="2" spans="1:4" ht="16.5">
      <c r="A2" s="231" t="s">
        <v>0</v>
      </c>
      <c r="B2" s="231"/>
      <c r="C2" s="231"/>
      <c r="D2" s="231"/>
    </row>
    <row r="3" spans="1:4" ht="14">
      <c r="B3" s="73"/>
      <c r="C3" s="73"/>
    </row>
    <row r="4" spans="1:4" ht="14">
      <c r="A4" s="83" t="s">
        <v>1</v>
      </c>
      <c r="B4" s="84" t="s">
        <v>2</v>
      </c>
      <c r="C4" s="85" t="s">
        <v>3</v>
      </c>
      <c r="D4" s="85" t="s">
        <v>4</v>
      </c>
    </row>
    <row r="5" spans="1:4" ht="63.75" hidden="1" customHeight="1">
      <c r="A5" s="75">
        <v>1</v>
      </c>
      <c r="B5" s="76" t="s">
        <v>5</v>
      </c>
      <c r="C5" s="77"/>
      <c r="D5" s="77"/>
    </row>
    <row r="6" spans="1:4" ht="63.75" customHeight="1">
      <c r="A6" s="75">
        <v>1</v>
      </c>
      <c r="B6" s="76"/>
      <c r="C6" s="77" t="s">
        <v>341</v>
      </c>
      <c r="D6" s="77"/>
    </row>
    <row r="7" spans="1:4" ht="131" customHeight="1">
      <c r="A7" s="75">
        <f t="shared" ref="A7:A14" si="0">A6+1</f>
        <v>2</v>
      </c>
      <c r="B7" s="76"/>
      <c r="C7" s="77"/>
      <c r="D7" s="77" t="s">
        <v>342</v>
      </c>
    </row>
    <row r="8" spans="1:4" ht="63.75" customHeight="1">
      <c r="A8" s="122">
        <f t="shared" si="0"/>
        <v>3</v>
      </c>
      <c r="B8" s="123"/>
      <c r="C8" s="124" t="s">
        <v>6</v>
      </c>
      <c r="D8" s="124"/>
    </row>
    <row r="9" spans="1:4" ht="120" customHeight="1">
      <c r="A9" s="75">
        <f t="shared" si="0"/>
        <v>4</v>
      </c>
      <c r="B9" s="76"/>
      <c r="C9" s="125" t="s">
        <v>359</v>
      </c>
      <c r="D9" s="86"/>
    </row>
    <row r="10" spans="1:4" ht="63.75" customHeight="1">
      <c r="A10" s="75">
        <f t="shared" si="0"/>
        <v>5</v>
      </c>
      <c r="B10" s="78"/>
      <c r="C10" s="124" t="s">
        <v>257</v>
      </c>
      <c r="D10" s="79"/>
    </row>
    <row r="11" spans="1:4" ht="63.75" customHeight="1">
      <c r="A11" s="75">
        <f t="shared" si="0"/>
        <v>6</v>
      </c>
      <c r="B11" s="78"/>
      <c r="C11" s="124" t="s">
        <v>169</v>
      </c>
      <c r="D11" s="79"/>
    </row>
    <row r="12" spans="1:4" ht="75" customHeight="1">
      <c r="A12" s="75">
        <f t="shared" si="0"/>
        <v>7</v>
      </c>
      <c r="B12" s="76"/>
      <c r="C12" s="77" t="s">
        <v>267</v>
      </c>
      <c r="D12" s="77"/>
    </row>
    <row r="13" spans="1:4" ht="75" hidden="1" customHeight="1">
      <c r="A13" s="75">
        <f t="shared" si="0"/>
        <v>8</v>
      </c>
      <c r="B13" s="76" t="s">
        <v>133</v>
      </c>
      <c r="C13" s="77"/>
      <c r="D13" s="77"/>
    </row>
    <row r="14" spans="1:4" ht="63.75" hidden="1" customHeight="1">
      <c r="A14" s="75">
        <f t="shared" si="0"/>
        <v>9</v>
      </c>
      <c r="B14" s="76" t="s">
        <v>134</v>
      </c>
      <c r="C14" s="77"/>
      <c r="D14" s="77"/>
    </row>
    <row r="15" spans="1:4" ht="54" customHeight="1"/>
  </sheetData>
  <mergeCells count="1">
    <mergeCell ref="A2:D2"/>
  </mergeCells>
  <phoneticPr fontId="7"/>
  <printOptions horizontalCentered="1"/>
  <pageMargins left="0.7" right="0.7" top="0.75" bottom="0.75" header="0.3" footer="0.3"/>
  <pageSetup paperSize="9" scale="8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8F67C-7E55-435A-B442-151ED9094211}">
  <sheetPr>
    <tabColor rgb="FFFFFF00"/>
    <pageSetUpPr fitToPage="1"/>
  </sheetPr>
  <dimension ref="A1:H195"/>
  <sheetViews>
    <sheetView view="pageBreakPreview" zoomScaleNormal="100" zoomScaleSheetLayoutView="100" workbookViewId="0">
      <selection activeCell="J7" sqref="J7"/>
    </sheetView>
  </sheetViews>
  <sheetFormatPr defaultRowHeight="13"/>
  <cols>
    <col min="1" max="1" width="16.6328125" style="193" customWidth="1"/>
    <col min="2" max="7" width="12.26953125" style="193" customWidth="1"/>
    <col min="8" max="16384" width="8.7265625" style="193"/>
  </cols>
  <sheetData>
    <row r="1" spans="1:8" ht="13.5" thickBot="1">
      <c r="A1" s="230" t="s">
        <v>357</v>
      </c>
    </row>
    <row r="2" spans="1:8" ht="99.5" customHeight="1" thickBot="1">
      <c r="A2" s="405" t="s">
        <v>331</v>
      </c>
      <c r="B2" s="406"/>
      <c r="C2" s="406"/>
      <c r="D2" s="406"/>
      <c r="E2" s="406"/>
      <c r="F2" s="406"/>
      <c r="G2" s="407"/>
    </row>
    <row r="3" spans="1:8" ht="4.5" customHeight="1"/>
    <row r="4" spans="1:8" ht="19">
      <c r="A4" s="194" t="s">
        <v>255</v>
      </c>
    </row>
    <row r="5" spans="1:8" s="198" customFormat="1" ht="12">
      <c r="A5" s="215" t="s">
        <v>223</v>
      </c>
      <c r="B5" s="216"/>
      <c r="C5" s="216"/>
      <c r="D5" s="216"/>
      <c r="E5" s="216"/>
      <c r="F5" s="216"/>
      <c r="G5" s="217"/>
    </row>
    <row r="6" spans="1:8" s="198" customFormat="1" ht="15" customHeight="1">
      <c r="A6" s="199" t="s">
        <v>224</v>
      </c>
      <c r="B6" s="388">
        <v>4444444444</v>
      </c>
      <c r="C6" s="389"/>
      <c r="D6" s="389"/>
      <c r="E6" s="389"/>
      <c r="F6" s="389"/>
      <c r="G6" s="390"/>
    </row>
    <row r="7" spans="1:8" s="198" customFormat="1" ht="15" customHeight="1">
      <c r="A7" s="199" t="s">
        <v>225</v>
      </c>
      <c r="B7" s="388" t="s">
        <v>301</v>
      </c>
      <c r="C7" s="389"/>
      <c r="D7" s="389"/>
      <c r="E7" s="389"/>
      <c r="F7" s="389"/>
      <c r="G7" s="390"/>
    </row>
    <row r="8" spans="1:8" s="198" customFormat="1" ht="15" customHeight="1">
      <c r="A8" s="199" t="s">
        <v>226</v>
      </c>
      <c r="B8" s="388" t="s">
        <v>330</v>
      </c>
      <c r="C8" s="389"/>
      <c r="D8" s="389"/>
      <c r="E8" s="389"/>
      <c r="F8" s="389"/>
      <c r="G8" s="390"/>
    </row>
    <row r="9" spans="1:8" s="198" customFormat="1" ht="15" customHeight="1">
      <c r="A9" s="199" t="s">
        <v>227</v>
      </c>
      <c r="B9" s="391">
        <v>46143</v>
      </c>
      <c r="C9" s="392"/>
      <c r="D9" s="392"/>
      <c r="E9" s="392"/>
      <c r="F9" s="392"/>
      <c r="G9" s="393"/>
    </row>
    <row r="10" spans="1:8" s="198" customFormat="1" ht="15" customHeight="1">
      <c r="A10" s="199" t="s">
        <v>251</v>
      </c>
      <c r="B10" s="408" t="s">
        <v>306</v>
      </c>
      <c r="C10" s="408"/>
      <c r="D10" s="408"/>
      <c r="E10" s="408"/>
      <c r="F10" s="408"/>
      <c r="G10" s="408"/>
    </row>
    <row r="11" spans="1:8" s="198" customFormat="1" ht="15" customHeight="1"/>
    <row r="12" spans="1:8" s="198" customFormat="1" ht="15" customHeight="1">
      <c r="A12" s="394" t="s">
        <v>254</v>
      </c>
      <c r="B12" s="394"/>
      <c r="E12" s="395" t="s">
        <v>230</v>
      </c>
      <c r="F12" s="396"/>
      <c r="G12" s="397"/>
    </row>
    <row r="13" spans="1:8" s="198" customFormat="1" ht="15" customHeight="1">
      <c r="A13" s="398">
        <f>IFERROR(H19,H25)</f>
        <v>100</v>
      </c>
      <c r="B13" s="398"/>
      <c r="E13" s="399" t="str">
        <f>IF(B10="同一建物・同一敷地減算有り（基準単価20万円）","同一建物・同一敷地減算がある場合 20万円",IF(A13&lt;=200,"1か月あたり延べ訪問回数200回以下 30万円",IF(A13&lt;=2000,"1か月あたり延べ訪問回数201回以上2000回以下 40万円","1か月あたり延べ訪問回数2001回以上 50万円")))</f>
        <v>1か月あたり延べ訪問回数200回以下 30万円</v>
      </c>
      <c r="F13" s="400"/>
      <c r="G13" s="401"/>
    </row>
    <row r="14" spans="1:8" s="198" customFormat="1" ht="15" customHeight="1">
      <c r="A14" s="398"/>
      <c r="B14" s="398"/>
      <c r="E14" s="402"/>
      <c r="F14" s="403"/>
      <c r="G14" s="404"/>
    </row>
    <row r="15" spans="1:8" s="198" customFormat="1" ht="15" customHeight="1"/>
    <row r="16" spans="1:8" s="198" customFormat="1" ht="15" customHeight="1">
      <c r="A16" s="385" t="s">
        <v>231</v>
      </c>
      <c r="B16" s="385"/>
      <c r="C16" s="385"/>
      <c r="D16" s="385"/>
      <c r="E16" s="385"/>
      <c r="F16" s="385"/>
      <c r="G16" s="385"/>
      <c r="H16" s="229"/>
    </row>
    <row r="17" spans="1:8" s="198" customFormat="1" ht="15" customHeight="1">
      <c r="A17" s="386" t="s">
        <v>232</v>
      </c>
      <c r="B17" s="386"/>
      <c r="C17" s="386"/>
      <c r="D17" s="386"/>
      <c r="E17" s="386"/>
      <c r="F17" s="386"/>
      <c r="G17" s="386"/>
    </row>
    <row r="18" spans="1:8" s="198" customFormat="1" ht="15" customHeight="1">
      <c r="A18" s="200"/>
      <c r="B18" s="199" t="s">
        <v>233</v>
      </c>
      <c r="C18" s="199" t="s">
        <v>234</v>
      </c>
      <c r="D18" s="199" t="s">
        <v>235</v>
      </c>
      <c r="E18" s="199" t="s">
        <v>236</v>
      </c>
      <c r="F18" s="199" t="s">
        <v>237</v>
      </c>
      <c r="G18" s="199" t="s">
        <v>238</v>
      </c>
      <c r="H18" s="201" t="s">
        <v>239</v>
      </c>
    </row>
    <row r="19" spans="1:8" s="198" customFormat="1" ht="15" customHeight="1">
      <c r="A19" s="202" t="s">
        <v>253</v>
      </c>
      <c r="B19" s="218"/>
      <c r="C19" s="218"/>
      <c r="D19" s="218"/>
      <c r="E19" s="218"/>
      <c r="F19" s="218"/>
      <c r="G19" s="218"/>
      <c r="H19" s="219" t="e">
        <f>AVERAGE(B19:G19)</f>
        <v>#DIV/0!</v>
      </c>
    </row>
    <row r="20" spans="1:8" s="198" customFormat="1" ht="15" customHeight="1">
      <c r="A20" s="205" t="s">
        <v>241</v>
      </c>
      <c r="B20" s="203"/>
      <c r="C20" s="203"/>
      <c r="D20" s="203"/>
      <c r="E20" s="203"/>
      <c r="F20" s="203"/>
      <c r="G20" s="203"/>
    </row>
    <row r="21" spans="1:8" s="198" customFormat="1" ht="15" customHeight="1">
      <c r="A21" s="205" t="s">
        <v>242</v>
      </c>
      <c r="B21" s="206"/>
      <c r="C21" s="206"/>
      <c r="D21" s="206"/>
      <c r="E21" s="206"/>
      <c r="F21" s="206"/>
      <c r="G21" s="206"/>
    </row>
    <row r="22" spans="1:8" s="198" customFormat="1" ht="15" customHeight="1">
      <c r="A22" s="385" t="s">
        <v>243</v>
      </c>
      <c r="B22" s="385"/>
      <c r="C22" s="385"/>
      <c r="D22" s="385"/>
      <c r="E22" s="385"/>
      <c r="F22" s="385"/>
      <c r="G22" s="385"/>
    </row>
    <row r="23" spans="1:8" s="198" customFormat="1" ht="15" customHeight="1">
      <c r="A23" s="387" t="s">
        <v>355</v>
      </c>
      <c r="B23" s="387"/>
      <c r="C23" s="387"/>
      <c r="D23" s="387"/>
      <c r="E23" s="387"/>
      <c r="F23" s="387"/>
      <c r="G23" s="387"/>
    </row>
    <row r="24" spans="1:8" s="198" customFormat="1" ht="15" customHeight="1">
      <c r="A24" s="200"/>
      <c r="B24" s="207" t="s">
        <v>307</v>
      </c>
      <c r="C24" s="207" t="s">
        <v>308</v>
      </c>
      <c r="D24" s="207" t="s">
        <v>309</v>
      </c>
      <c r="E24" s="207"/>
      <c r="F24" s="207"/>
      <c r="G24" s="208"/>
      <c r="H24" s="201" t="s">
        <v>239</v>
      </c>
    </row>
    <row r="25" spans="1:8" s="198" customFormat="1" ht="15" customHeight="1">
      <c r="A25" s="202" t="s">
        <v>253</v>
      </c>
      <c r="B25" s="218">
        <v>100</v>
      </c>
      <c r="C25" s="218">
        <v>100</v>
      </c>
      <c r="D25" s="218">
        <v>100</v>
      </c>
      <c r="E25" s="218"/>
      <c r="F25" s="218"/>
      <c r="G25" s="218"/>
      <c r="H25" s="220">
        <f>AVERAGE(B25:G25)</f>
        <v>100</v>
      </c>
    </row>
    <row r="26" spans="1:8" s="198" customFormat="1" ht="15" customHeight="1">
      <c r="A26" s="205" t="s">
        <v>241</v>
      </c>
      <c r="B26" s="203">
        <v>5</v>
      </c>
      <c r="C26" s="203">
        <v>5</v>
      </c>
      <c r="D26" s="203">
        <v>5</v>
      </c>
      <c r="E26" s="203"/>
      <c r="F26" s="203"/>
      <c r="G26" s="211"/>
    </row>
    <row r="27" spans="1:8" s="198" customFormat="1" ht="15" customHeight="1">
      <c r="A27" s="205" t="s">
        <v>242</v>
      </c>
      <c r="B27" s="206">
        <v>20</v>
      </c>
      <c r="C27" s="206">
        <v>20</v>
      </c>
      <c r="D27" s="206">
        <v>20</v>
      </c>
      <c r="E27" s="206"/>
      <c r="F27" s="206"/>
      <c r="G27" s="206"/>
    </row>
    <row r="28" spans="1:8" s="198" customFormat="1" ht="15" customHeight="1"/>
    <row r="29" spans="1:8" s="198" customFormat="1" ht="12">
      <c r="A29" s="215" t="s">
        <v>244</v>
      </c>
      <c r="B29" s="216"/>
      <c r="C29" s="216"/>
      <c r="D29" s="216"/>
      <c r="E29" s="216"/>
      <c r="F29" s="216"/>
      <c r="G29" s="217"/>
    </row>
    <row r="30" spans="1:8" s="198" customFormat="1" ht="15" customHeight="1">
      <c r="A30" s="199" t="s">
        <v>224</v>
      </c>
      <c r="B30" s="388">
        <v>5555555555</v>
      </c>
      <c r="C30" s="389"/>
      <c r="D30" s="389"/>
      <c r="E30" s="389"/>
      <c r="F30" s="389"/>
      <c r="G30" s="390"/>
    </row>
    <row r="31" spans="1:8" s="198" customFormat="1" ht="15" customHeight="1">
      <c r="A31" s="199" t="s">
        <v>225</v>
      </c>
      <c r="B31" s="388" t="s">
        <v>334</v>
      </c>
      <c r="C31" s="389"/>
      <c r="D31" s="389"/>
      <c r="E31" s="389"/>
      <c r="F31" s="389"/>
      <c r="G31" s="390"/>
    </row>
    <row r="32" spans="1:8" s="198" customFormat="1" ht="15" customHeight="1">
      <c r="A32" s="199" t="s">
        <v>226</v>
      </c>
      <c r="B32" s="388" t="s">
        <v>340</v>
      </c>
      <c r="C32" s="389"/>
      <c r="D32" s="389"/>
      <c r="E32" s="389"/>
      <c r="F32" s="389"/>
      <c r="G32" s="390"/>
    </row>
    <row r="33" spans="1:8" s="198" customFormat="1" ht="15" customHeight="1">
      <c r="A33" s="199" t="s">
        <v>227</v>
      </c>
      <c r="B33" s="391">
        <v>45383</v>
      </c>
      <c r="C33" s="392"/>
      <c r="D33" s="392"/>
      <c r="E33" s="392"/>
      <c r="F33" s="392"/>
      <c r="G33" s="393"/>
    </row>
    <row r="34" spans="1:8" s="198" customFormat="1" ht="15" customHeight="1">
      <c r="A34" s="199" t="s">
        <v>251</v>
      </c>
      <c r="B34" s="408" t="s">
        <v>306</v>
      </c>
      <c r="C34" s="408"/>
      <c r="D34" s="408"/>
      <c r="E34" s="408"/>
      <c r="F34" s="408"/>
      <c r="G34" s="408"/>
    </row>
    <row r="35" spans="1:8" s="198" customFormat="1" ht="15" customHeight="1"/>
    <row r="36" spans="1:8" s="198" customFormat="1" ht="15" customHeight="1">
      <c r="A36" s="394" t="s">
        <v>254</v>
      </c>
      <c r="B36" s="394"/>
      <c r="E36" s="395" t="s">
        <v>230</v>
      </c>
      <c r="F36" s="396"/>
      <c r="G36" s="397"/>
    </row>
    <row r="37" spans="1:8" s="198" customFormat="1" ht="15" customHeight="1">
      <c r="A37" s="398">
        <f>IFERROR(H43,H49)</f>
        <v>400</v>
      </c>
      <c r="B37" s="398"/>
      <c r="E37" s="399" t="str">
        <f>IF(B34="同一建物・同一敷地減算有り（基準単価20万円）","同一建物・同一敷地減算がある場合 20万円",IF(A37&lt;=200,"1か月あたり延べ訪問回数200回以下 30万円",IF(A37&lt;=2000,"1か月あたり延べ訪問回数201回以上2000回以下 40万円","1か月あたり延べ訪問回数2001回以上 50万円")))</f>
        <v>1か月あたり延べ訪問回数201回以上2000回以下 40万円</v>
      </c>
      <c r="F37" s="400"/>
      <c r="G37" s="401"/>
    </row>
    <row r="38" spans="1:8" s="198" customFormat="1" ht="15" customHeight="1">
      <c r="A38" s="398"/>
      <c r="B38" s="398"/>
      <c r="E38" s="402"/>
      <c r="F38" s="403"/>
      <c r="G38" s="404"/>
    </row>
    <row r="39" spans="1:8" s="198" customFormat="1" ht="15" customHeight="1"/>
    <row r="40" spans="1:8" s="198" customFormat="1" ht="15" customHeight="1">
      <c r="A40" s="385" t="s">
        <v>231</v>
      </c>
      <c r="B40" s="385"/>
      <c r="C40" s="385"/>
      <c r="D40" s="385"/>
      <c r="E40" s="385"/>
      <c r="F40" s="385"/>
      <c r="G40" s="385"/>
    </row>
    <row r="41" spans="1:8" s="198" customFormat="1" ht="15" customHeight="1">
      <c r="A41" s="386" t="s">
        <v>232</v>
      </c>
      <c r="B41" s="386"/>
      <c r="C41" s="386"/>
      <c r="D41" s="386"/>
      <c r="E41" s="386"/>
      <c r="F41" s="386"/>
      <c r="G41" s="386"/>
    </row>
    <row r="42" spans="1:8" s="198" customFormat="1" ht="15" customHeight="1">
      <c r="A42" s="200"/>
      <c r="B42" s="199" t="s">
        <v>233</v>
      </c>
      <c r="C42" s="199" t="s">
        <v>234</v>
      </c>
      <c r="D42" s="199" t="s">
        <v>235</v>
      </c>
      <c r="E42" s="199" t="s">
        <v>236</v>
      </c>
      <c r="F42" s="199" t="s">
        <v>237</v>
      </c>
      <c r="G42" s="199" t="s">
        <v>238</v>
      </c>
      <c r="H42" s="201" t="s">
        <v>239</v>
      </c>
    </row>
    <row r="43" spans="1:8" s="198" customFormat="1" ht="15" customHeight="1">
      <c r="A43" s="202" t="s">
        <v>253</v>
      </c>
      <c r="B43" s="218">
        <v>300</v>
      </c>
      <c r="C43" s="218">
        <v>400</v>
      </c>
      <c r="D43" s="218">
        <v>500</v>
      </c>
      <c r="E43" s="218">
        <v>300</v>
      </c>
      <c r="F43" s="218">
        <v>400</v>
      </c>
      <c r="G43" s="218">
        <v>500</v>
      </c>
      <c r="H43" s="219">
        <f>AVERAGE(B43:G43)</f>
        <v>400</v>
      </c>
    </row>
    <row r="44" spans="1:8" s="198" customFormat="1" ht="15" customHeight="1">
      <c r="A44" s="205" t="s">
        <v>241</v>
      </c>
      <c r="B44" s="203">
        <v>20</v>
      </c>
      <c r="C44" s="203">
        <v>30</v>
      </c>
      <c r="D44" s="203">
        <v>40</v>
      </c>
      <c r="E44" s="203">
        <v>20</v>
      </c>
      <c r="F44" s="203">
        <v>30</v>
      </c>
      <c r="G44" s="203">
        <v>40</v>
      </c>
    </row>
    <row r="45" spans="1:8" s="198" customFormat="1" ht="15" customHeight="1">
      <c r="A45" s="205" t="s">
        <v>242</v>
      </c>
      <c r="B45" s="206">
        <v>20</v>
      </c>
      <c r="C45" s="206">
        <v>20</v>
      </c>
      <c r="D45" s="206">
        <v>20</v>
      </c>
      <c r="E45" s="206">
        <v>20</v>
      </c>
      <c r="F45" s="206">
        <v>20</v>
      </c>
      <c r="G45" s="206">
        <v>20</v>
      </c>
    </row>
    <row r="46" spans="1:8" s="198" customFormat="1" ht="15" customHeight="1">
      <c r="A46" s="385" t="s">
        <v>243</v>
      </c>
      <c r="B46" s="385"/>
      <c r="C46" s="385"/>
      <c r="D46" s="385"/>
      <c r="E46" s="385"/>
      <c r="F46" s="385"/>
      <c r="G46" s="385"/>
    </row>
    <row r="47" spans="1:8" s="198" customFormat="1" ht="15" customHeight="1">
      <c r="A47" s="387" t="s">
        <v>348</v>
      </c>
      <c r="B47" s="387"/>
      <c r="C47" s="387"/>
      <c r="D47" s="387"/>
      <c r="E47" s="387"/>
      <c r="F47" s="387"/>
      <c r="G47" s="387"/>
    </row>
    <row r="48" spans="1:8" s="198" customFormat="1" ht="15" customHeight="1">
      <c r="A48" s="200"/>
      <c r="B48" s="207"/>
      <c r="C48" s="207"/>
      <c r="D48" s="207"/>
      <c r="E48" s="207"/>
      <c r="F48" s="207"/>
      <c r="G48" s="207"/>
      <c r="H48" s="201" t="s">
        <v>239</v>
      </c>
    </row>
    <row r="49" spans="1:8" s="198" customFormat="1" ht="15" customHeight="1">
      <c r="A49" s="202" t="s">
        <v>253</v>
      </c>
      <c r="B49" s="218"/>
      <c r="C49" s="218"/>
      <c r="D49" s="218"/>
      <c r="E49" s="218"/>
      <c r="F49" s="218"/>
      <c r="G49" s="218"/>
      <c r="H49" s="220" t="e">
        <f>AVERAGE(B49:G49)</f>
        <v>#DIV/0!</v>
      </c>
    </row>
    <row r="50" spans="1:8" s="198" customFormat="1" ht="15" customHeight="1">
      <c r="A50" s="205" t="s">
        <v>241</v>
      </c>
      <c r="B50" s="203"/>
      <c r="C50" s="203"/>
      <c r="D50" s="203"/>
      <c r="E50" s="203"/>
      <c r="F50" s="203"/>
      <c r="G50" s="203"/>
    </row>
    <row r="51" spans="1:8" s="198" customFormat="1" ht="15" customHeight="1">
      <c r="A51" s="205" t="s">
        <v>242</v>
      </c>
      <c r="B51" s="206"/>
      <c r="C51" s="206"/>
      <c r="D51" s="206"/>
      <c r="E51" s="206"/>
      <c r="F51" s="206"/>
      <c r="G51" s="206"/>
    </row>
    <row r="52" spans="1:8" s="198" customFormat="1" ht="15" customHeight="1">
      <c r="A52" s="212"/>
      <c r="B52" s="213"/>
      <c r="C52" s="213"/>
      <c r="D52" s="213"/>
      <c r="E52" s="213"/>
      <c r="F52" s="213"/>
      <c r="G52" s="213"/>
    </row>
    <row r="53" spans="1:8" s="198" customFormat="1" ht="12">
      <c r="A53" s="215" t="s">
        <v>245</v>
      </c>
      <c r="B53" s="216"/>
      <c r="C53" s="216"/>
      <c r="D53" s="216"/>
      <c r="E53" s="216"/>
      <c r="F53" s="216"/>
      <c r="G53" s="217"/>
    </row>
    <row r="54" spans="1:8" s="198" customFormat="1" ht="15" customHeight="1">
      <c r="A54" s="199" t="s">
        <v>224</v>
      </c>
      <c r="B54" s="388"/>
      <c r="C54" s="389"/>
      <c r="D54" s="389"/>
      <c r="E54" s="389"/>
      <c r="F54" s="389"/>
      <c r="G54" s="390"/>
    </row>
    <row r="55" spans="1:8" s="198" customFormat="1" ht="15" customHeight="1">
      <c r="A55" s="199" t="s">
        <v>225</v>
      </c>
      <c r="B55" s="388"/>
      <c r="C55" s="389"/>
      <c r="D55" s="389"/>
      <c r="E55" s="389"/>
      <c r="F55" s="389"/>
      <c r="G55" s="390"/>
    </row>
    <row r="56" spans="1:8" s="198" customFormat="1" ht="15" customHeight="1">
      <c r="A56" s="199" t="s">
        <v>226</v>
      </c>
      <c r="B56" s="388"/>
      <c r="C56" s="389"/>
      <c r="D56" s="389"/>
      <c r="E56" s="389"/>
      <c r="F56" s="389"/>
      <c r="G56" s="390"/>
    </row>
    <row r="57" spans="1:8" s="198" customFormat="1" ht="15" customHeight="1">
      <c r="A57" s="199" t="s">
        <v>227</v>
      </c>
      <c r="B57" s="391"/>
      <c r="C57" s="392"/>
      <c r="D57" s="392"/>
      <c r="E57" s="392"/>
      <c r="F57" s="392"/>
      <c r="G57" s="393"/>
    </row>
    <row r="58" spans="1:8" s="198" customFormat="1" ht="15" customHeight="1">
      <c r="A58" s="199" t="s">
        <v>251</v>
      </c>
      <c r="B58" s="408"/>
      <c r="C58" s="408"/>
      <c r="D58" s="408"/>
      <c r="E58" s="408"/>
      <c r="F58" s="408"/>
      <c r="G58" s="408"/>
    </row>
    <row r="59" spans="1:8" s="198" customFormat="1" ht="15" customHeight="1"/>
    <row r="60" spans="1:8" s="198" customFormat="1" ht="15" customHeight="1">
      <c r="A60" s="394" t="s">
        <v>254</v>
      </c>
      <c r="B60" s="394"/>
      <c r="E60" s="395" t="s">
        <v>230</v>
      </c>
      <c r="F60" s="396"/>
      <c r="G60" s="397"/>
    </row>
    <row r="61" spans="1:8" s="198" customFormat="1" ht="15" customHeight="1">
      <c r="A61" s="398" t="e">
        <f>IFERROR(H67,H73)</f>
        <v>#DIV/0!</v>
      </c>
      <c r="B61" s="398"/>
      <c r="E61" s="399" t="e">
        <f>IF(B58="同一建物・同一敷地減算有り（基準単価20万円）","同一建物・同一敷地減算がある場合 20万円",IF(A61&lt;=200,"1か月あたり延べ訪問回数200回以下 30万円",IF(A61&lt;=2000,"1か月あたり延べ訪問回数201回以上2000回以下 40万円","1か月あたり延べ訪問回数2001回以上 50万円")))</f>
        <v>#DIV/0!</v>
      </c>
      <c r="F61" s="400"/>
      <c r="G61" s="401"/>
    </row>
    <row r="62" spans="1:8" s="198" customFormat="1" ht="15" customHeight="1">
      <c r="A62" s="398"/>
      <c r="B62" s="398"/>
      <c r="E62" s="402"/>
      <c r="F62" s="403"/>
      <c r="G62" s="404"/>
    </row>
    <row r="63" spans="1:8" s="198" customFormat="1" ht="15" customHeight="1"/>
    <row r="64" spans="1:8" s="198" customFormat="1" ht="15" customHeight="1">
      <c r="A64" s="385" t="s">
        <v>231</v>
      </c>
      <c r="B64" s="385"/>
      <c r="C64" s="385"/>
      <c r="D64" s="385"/>
      <c r="E64" s="385"/>
      <c r="F64" s="385"/>
      <c r="G64" s="385"/>
    </row>
    <row r="65" spans="1:8" s="198" customFormat="1" ht="15" customHeight="1">
      <c r="A65" s="386" t="s">
        <v>232</v>
      </c>
      <c r="B65" s="386"/>
      <c r="C65" s="386"/>
      <c r="D65" s="386"/>
      <c r="E65" s="386"/>
      <c r="F65" s="386"/>
      <c r="G65" s="386"/>
    </row>
    <row r="66" spans="1:8" s="198" customFormat="1" ht="15" customHeight="1">
      <c r="A66" s="200"/>
      <c r="B66" s="199" t="s">
        <v>233</v>
      </c>
      <c r="C66" s="199" t="s">
        <v>234</v>
      </c>
      <c r="D66" s="199" t="s">
        <v>235</v>
      </c>
      <c r="E66" s="199" t="s">
        <v>236</v>
      </c>
      <c r="F66" s="199" t="s">
        <v>237</v>
      </c>
      <c r="G66" s="199" t="s">
        <v>238</v>
      </c>
      <c r="H66" s="201" t="s">
        <v>239</v>
      </c>
    </row>
    <row r="67" spans="1:8" s="198" customFormat="1" ht="15" customHeight="1">
      <c r="A67" s="202" t="s">
        <v>253</v>
      </c>
      <c r="B67" s="218"/>
      <c r="C67" s="218"/>
      <c r="D67" s="218"/>
      <c r="E67" s="218"/>
      <c r="F67" s="218"/>
      <c r="G67" s="218"/>
      <c r="H67" s="219" t="e">
        <f>AVERAGE(B67:G67)</f>
        <v>#DIV/0!</v>
      </c>
    </row>
    <row r="68" spans="1:8" s="198" customFormat="1" ht="15" customHeight="1">
      <c r="A68" s="205" t="s">
        <v>241</v>
      </c>
      <c r="B68" s="203"/>
      <c r="C68" s="203"/>
      <c r="D68" s="203"/>
      <c r="E68" s="203"/>
      <c r="F68" s="203"/>
      <c r="G68" s="203"/>
    </row>
    <row r="69" spans="1:8" s="198" customFormat="1" ht="15" customHeight="1">
      <c r="A69" s="205" t="s">
        <v>242</v>
      </c>
      <c r="B69" s="206"/>
      <c r="C69" s="206"/>
      <c r="D69" s="206"/>
      <c r="E69" s="206"/>
      <c r="F69" s="206"/>
      <c r="G69" s="206"/>
    </row>
    <row r="70" spans="1:8" s="198" customFormat="1" ht="15" customHeight="1">
      <c r="A70" s="385" t="s">
        <v>243</v>
      </c>
      <c r="B70" s="385"/>
      <c r="C70" s="385"/>
      <c r="D70" s="385"/>
      <c r="E70" s="385"/>
      <c r="F70" s="385"/>
      <c r="G70" s="385"/>
    </row>
    <row r="71" spans="1:8" s="198" customFormat="1" ht="15" customHeight="1">
      <c r="A71" s="387" t="s">
        <v>349</v>
      </c>
      <c r="B71" s="387"/>
      <c r="C71" s="387"/>
      <c r="D71" s="387"/>
      <c r="E71" s="387"/>
      <c r="F71" s="387"/>
      <c r="G71" s="387"/>
    </row>
    <row r="72" spans="1:8" s="198" customFormat="1" ht="15" customHeight="1">
      <c r="A72" s="200"/>
      <c r="B72" s="207"/>
      <c r="C72" s="207"/>
      <c r="D72" s="207"/>
      <c r="E72" s="207"/>
      <c r="F72" s="207"/>
      <c r="G72" s="207"/>
      <c r="H72" s="201" t="s">
        <v>239</v>
      </c>
    </row>
    <row r="73" spans="1:8" s="198" customFormat="1" ht="15" customHeight="1">
      <c r="A73" s="202" t="s">
        <v>253</v>
      </c>
      <c r="B73" s="218"/>
      <c r="C73" s="218"/>
      <c r="D73" s="218"/>
      <c r="E73" s="218"/>
      <c r="F73" s="218"/>
      <c r="G73" s="218"/>
      <c r="H73" s="220" t="e">
        <f>AVERAGE(B73:G73)</f>
        <v>#DIV/0!</v>
      </c>
    </row>
    <row r="74" spans="1:8" s="198" customFormat="1" ht="15" customHeight="1">
      <c r="A74" s="205" t="s">
        <v>241</v>
      </c>
      <c r="B74" s="203"/>
      <c r="C74" s="203"/>
      <c r="D74" s="203"/>
      <c r="E74" s="203"/>
      <c r="F74" s="203"/>
      <c r="G74" s="203"/>
    </row>
    <row r="75" spans="1:8" s="198" customFormat="1" ht="15" customHeight="1">
      <c r="A75" s="205" t="s">
        <v>242</v>
      </c>
      <c r="B75" s="206"/>
      <c r="C75" s="206"/>
      <c r="D75" s="206"/>
      <c r="E75" s="206"/>
      <c r="F75" s="206"/>
      <c r="G75" s="206"/>
    </row>
    <row r="76" spans="1:8" s="198" customFormat="1" ht="15" customHeight="1"/>
    <row r="77" spans="1:8" s="198" customFormat="1" ht="12">
      <c r="A77" s="215" t="s">
        <v>246</v>
      </c>
      <c r="B77" s="216"/>
      <c r="C77" s="216"/>
      <c r="D77" s="216"/>
      <c r="E77" s="216"/>
      <c r="F77" s="216"/>
      <c r="G77" s="217"/>
    </row>
    <row r="78" spans="1:8" s="198" customFormat="1" ht="15" customHeight="1">
      <c r="A78" s="199" t="s">
        <v>224</v>
      </c>
      <c r="B78" s="388"/>
      <c r="C78" s="389"/>
      <c r="D78" s="389"/>
      <c r="E78" s="389"/>
      <c r="F78" s="389"/>
      <c r="G78" s="390"/>
    </row>
    <row r="79" spans="1:8" s="198" customFormat="1" ht="15" customHeight="1">
      <c r="A79" s="199" t="s">
        <v>225</v>
      </c>
      <c r="B79" s="388"/>
      <c r="C79" s="389"/>
      <c r="D79" s="389"/>
      <c r="E79" s="389"/>
      <c r="F79" s="389"/>
      <c r="G79" s="390"/>
    </row>
    <row r="80" spans="1:8" s="198" customFormat="1" ht="15" customHeight="1">
      <c r="A80" s="199" t="s">
        <v>226</v>
      </c>
      <c r="B80" s="388"/>
      <c r="C80" s="389"/>
      <c r="D80" s="389"/>
      <c r="E80" s="389"/>
      <c r="F80" s="389"/>
      <c r="G80" s="390"/>
    </row>
    <row r="81" spans="1:8" s="198" customFormat="1" ht="15" customHeight="1">
      <c r="A81" s="199" t="s">
        <v>227</v>
      </c>
      <c r="B81" s="391"/>
      <c r="C81" s="392"/>
      <c r="D81" s="392"/>
      <c r="E81" s="392"/>
      <c r="F81" s="392"/>
      <c r="G81" s="393"/>
    </row>
    <row r="82" spans="1:8" s="198" customFormat="1" ht="15" customHeight="1">
      <c r="A82" s="199" t="s">
        <v>251</v>
      </c>
      <c r="B82" s="408"/>
      <c r="C82" s="408"/>
      <c r="D82" s="408"/>
      <c r="E82" s="408"/>
      <c r="F82" s="408"/>
      <c r="G82" s="408"/>
    </row>
    <row r="83" spans="1:8" s="198" customFormat="1" ht="15" customHeight="1"/>
    <row r="84" spans="1:8" s="198" customFormat="1" ht="15" customHeight="1">
      <c r="A84" s="394" t="s">
        <v>254</v>
      </c>
      <c r="B84" s="394"/>
      <c r="E84" s="395" t="s">
        <v>230</v>
      </c>
      <c r="F84" s="396"/>
      <c r="G84" s="397"/>
    </row>
    <row r="85" spans="1:8" s="198" customFormat="1" ht="15" customHeight="1">
      <c r="A85" s="398" t="e">
        <f>IFERROR(H91,H97)</f>
        <v>#DIV/0!</v>
      </c>
      <c r="B85" s="398"/>
      <c r="E85" s="399" t="e">
        <f>IF(B82="同一建物・同一敷地減算有り（基準単価20万円）","同一建物・同一敷地減算がある場合 20万円",IF(A85&lt;=200,"1か月あたり延べ訪問回数200回以下 30万円",IF(A85&lt;=2000,"1か月あたり延べ訪問回数201回以上2000回以下 40万円","1か月あたり延べ訪問回数2001回以上 50万円")))</f>
        <v>#DIV/0!</v>
      </c>
      <c r="F85" s="400"/>
      <c r="G85" s="401"/>
    </row>
    <row r="86" spans="1:8" s="198" customFormat="1" ht="15" customHeight="1">
      <c r="A86" s="398"/>
      <c r="B86" s="398"/>
      <c r="E86" s="402"/>
      <c r="F86" s="403"/>
      <c r="G86" s="404"/>
    </row>
    <row r="87" spans="1:8" s="198" customFormat="1" ht="15" customHeight="1"/>
    <row r="88" spans="1:8" s="198" customFormat="1" ht="15" customHeight="1">
      <c r="A88" s="385" t="s">
        <v>231</v>
      </c>
      <c r="B88" s="385"/>
      <c r="C88" s="385"/>
      <c r="D88" s="385"/>
      <c r="E88" s="385"/>
      <c r="F88" s="385"/>
      <c r="G88" s="385"/>
    </row>
    <row r="89" spans="1:8" s="198" customFormat="1" ht="15" customHeight="1">
      <c r="A89" s="386" t="s">
        <v>232</v>
      </c>
      <c r="B89" s="386"/>
      <c r="C89" s="386"/>
      <c r="D89" s="386"/>
      <c r="E89" s="386"/>
      <c r="F89" s="386"/>
      <c r="G89" s="386"/>
    </row>
    <row r="90" spans="1:8" s="198" customFormat="1" ht="15" customHeight="1">
      <c r="A90" s="200"/>
      <c r="B90" s="199" t="s">
        <v>233</v>
      </c>
      <c r="C90" s="199" t="s">
        <v>234</v>
      </c>
      <c r="D90" s="199" t="s">
        <v>235</v>
      </c>
      <c r="E90" s="199" t="s">
        <v>236</v>
      </c>
      <c r="F90" s="199" t="s">
        <v>237</v>
      </c>
      <c r="G90" s="199" t="s">
        <v>238</v>
      </c>
      <c r="H90" s="201" t="s">
        <v>239</v>
      </c>
    </row>
    <row r="91" spans="1:8" s="198" customFormat="1" ht="15" customHeight="1">
      <c r="A91" s="202" t="s">
        <v>253</v>
      </c>
      <c r="B91" s="218"/>
      <c r="C91" s="218"/>
      <c r="D91" s="218"/>
      <c r="E91" s="218"/>
      <c r="F91" s="218"/>
      <c r="G91" s="218"/>
      <c r="H91" s="219" t="e">
        <f>AVERAGE(B91:G91)</f>
        <v>#DIV/0!</v>
      </c>
    </row>
    <row r="92" spans="1:8" s="198" customFormat="1" ht="15" customHeight="1">
      <c r="A92" s="205" t="s">
        <v>241</v>
      </c>
      <c r="B92" s="203"/>
      <c r="C92" s="203"/>
      <c r="D92" s="203"/>
      <c r="E92" s="203"/>
      <c r="F92" s="203"/>
      <c r="G92" s="203"/>
    </row>
    <row r="93" spans="1:8" s="198" customFormat="1" ht="15" customHeight="1">
      <c r="A93" s="205" t="s">
        <v>242</v>
      </c>
      <c r="B93" s="206"/>
      <c r="C93" s="206"/>
      <c r="D93" s="206"/>
      <c r="E93" s="206"/>
      <c r="F93" s="206"/>
      <c r="G93" s="206"/>
    </row>
    <row r="94" spans="1:8" s="198" customFormat="1" ht="15" customHeight="1">
      <c r="A94" s="385" t="s">
        <v>243</v>
      </c>
      <c r="B94" s="385"/>
      <c r="C94" s="385"/>
      <c r="D94" s="385"/>
      <c r="E94" s="385"/>
      <c r="F94" s="385"/>
      <c r="G94" s="385"/>
    </row>
    <row r="95" spans="1:8" s="198" customFormat="1" ht="15" customHeight="1">
      <c r="A95" s="387" t="s">
        <v>350</v>
      </c>
      <c r="B95" s="387"/>
      <c r="C95" s="387"/>
      <c r="D95" s="387"/>
      <c r="E95" s="387"/>
      <c r="F95" s="387"/>
      <c r="G95" s="387"/>
    </row>
    <row r="96" spans="1:8" s="198" customFormat="1" ht="15" customHeight="1">
      <c r="A96" s="200"/>
      <c r="B96" s="207"/>
      <c r="C96" s="207"/>
      <c r="D96" s="207"/>
      <c r="E96" s="207"/>
      <c r="F96" s="207"/>
      <c r="G96" s="207"/>
      <c r="H96" s="201" t="s">
        <v>239</v>
      </c>
    </row>
    <row r="97" spans="1:8" s="198" customFormat="1" ht="15" customHeight="1">
      <c r="A97" s="202" t="s">
        <v>253</v>
      </c>
      <c r="B97" s="218"/>
      <c r="C97" s="218"/>
      <c r="D97" s="218"/>
      <c r="E97" s="218"/>
      <c r="F97" s="218"/>
      <c r="G97" s="218"/>
      <c r="H97" s="220" t="e">
        <f>AVERAGE(B97:G97)</f>
        <v>#DIV/0!</v>
      </c>
    </row>
    <row r="98" spans="1:8" s="198" customFormat="1" ht="15" customHeight="1">
      <c r="A98" s="205" t="s">
        <v>241</v>
      </c>
      <c r="B98" s="203"/>
      <c r="C98" s="203"/>
      <c r="D98" s="203"/>
      <c r="E98" s="203"/>
      <c r="F98" s="203"/>
      <c r="G98" s="203"/>
    </row>
    <row r="99" spans="1:8" s="198" customFormat="1" ht="15" customHeight="1">
      <c r="A99" s="205" t="s">
        <v>242</v>
      </c>
      <c r="B99" s="206"/>
      <c r="C99" s="206"/>
      <c r="D99" s="206"/>
      <c r="E99" s="206"/>
      <c r="F99" s="206"/>
      <c r="G99" s="206"/>
    </row>
    <row r="100" spans="1:8" s="198" customFormat="1" ht="15" customHeight="1">
      <c r="A100" s="212"/>
      <c r="B100" s="213"/>
      <c r="C100" s="213"/>
      <c r="D100" s="213"/>
      <c r="E100" s="213"/>
      <c r="F100" s="213"/>
      <c r="G100" s="213"/>
    </row>
    <row r="101" spans="1:8" s="198" customFormat="1" ht="12">
      <c r="A101" s="215" t="s">
        <v>247</v>
      </c>
      <c r="B101" s="216"/>
      <c r="C101" s="216"/>
      <c r="D101" s="216"/>
      <c r="E101" s="216"/>
      <c r="F101" s="216"/>
      <c r="G101" s="217"/>
    </row>
    <row r="102" spans="1:8" s="198" customFormat="1" ht="15" customHeight="1">
      <c r="A102" s="199" t="s">
        <v>224</v>
      </c>
      <c r="B102" s="388"/>
      <c r="C102" s="389"/>
      <c r="D102" s="389"/>
      <c r="E102" s="389"/>
      <c r="F102" s="389"/>
      <c r="G102" s="390"/>
    </row>
    <row r="103" spans="1:8" s="198" customFormat="1" ht="15" customHeight="1">
      <c r="A103" s="199" t="s">
        <v>225</v>
      </c>
      <c r="B103" s="388"/>
      <c r="C103" s="389"/>
      <c r="D103" s="389"/>
      <c r="E103" s="389"/>
      <c r="F103" s="389"/>
      <c r="G103" s="390"/>
    </row>
    <row r="104" spans="1:8" s="198" customFormat="1" ht="15" customHeight="1">
      <c r="A104" s="199" t="s">
        <v>226</v>
      </c>
      <c r="B104" s="388"/>
      <c r="C104" s="389"/>
      <c r="D104" s="389"/>
      <c r="E104" s="389"/>
      <c r="F104" s="389"/>
      <c r="G104" s="390"/>
    </row>
    <row r="105" spans="1:8" s="198" customFormat="1" ht="15" customHeight="1">
      <c r="A105" s="199" t="s">
        <v>227</v>
      </c>
      <c r="B105" s="391"/>
      <c r="C105" s="392"/>
      <c r="D105" s="392"/>
      <c r="E105" s="392"/>
      <c r="F105" s="392"/>
      <c r="G105" s="393"/>
    </row>
    <row r="106" spans="1:8" s="198" customFormat="1" ht="15" customHeight="1">
      <c r="A106" s="199" t="s">
        <v>251</v>
      </c>
      <c r="B106" s="408"/>
      <c r="C106" s="408"/>
      <c r="D106" s="408"/>
      <c r="E106" s="408"/>
      <c r="F106" s="408"/>
      <c r="G106" s="408"/>
    </row>
    <row r="107" spans="1:8" s="198" customFormat="1" ht="15" customHeight="1"/>
    <row r="108" spans="1:8" s="198" customFormat="1" ht="15" customHeight="1">
      <c r="A108" s="394" t="s">
        <v>254</v>
      </c>
      <c r="B108" s="394"/>
      <c r="E108" s="395" t="s">
        <v>230</v>
      </c>
      <c r="F108" s="396"/>
      <c r="G108" s="397"/>
    </row>
    <row r="109" spans="1:8" s="198" customFormat="1" ht="15" customHeight="1">
      <c r="A109" s="398" t="e">
        <f>IFERROR(H115,H121)</f>
        <v>#DIV/0!</v>
      </c>
      <c r="B109" s="398"/>
      <c r="E109" s="399" t="e">
        <f>IF(B106="同一建物・同一敷地減算有り（基準単価20万円）","同一建物・同一敷地減算がある場合 20万円",IF(A109&lt;=200,"1か月あたり延べ訪問回数200回以下 30万円",IF(A109&lt;=2000,"1か月あたり延べ訪問回数201回以上2000回以下 40万円","1か月あたり延べ訪問回数2001回以上 50万円")))</f>
        <v>#DIV/0!</v>
      </c>
      <c r="F109" s="400"/>
      <c r="G109" s="401"/>
    </row>
    <row r="110" spans="1:8" s="198" customFormat="1" ht="15" customHeight="1">
      <c r="A110" s="398"/>
      <c r="B110" s="398"/>
      <c r="E110" s="402"/>
      <c r="F110" s="403"/>
      <c r="G110" s="404"/>
    </row>
    <row r="111" spans="1:8" s="198" customFormat="1" ht="15" customHeight="1"/>
    <row r="112" spans="1:8" s="198" customFormat="1" ht="15" customHeight="1">
      <c r="A112" s="385" t="s">
        <v>231</v>
      </c>
      <c r="B112" s="385"/>
      <c r="C112" s="385"/>
      <c r="D112" s="385"/>
      <c r="E112" s="385"/>
      <c r="F112" s="385"/>
      <c r="G112" s="385"/>
    </row>
    <row r="113" spans="1:8" s="198" customFormat="1" ht="15" customHeight="1">
      <c r="A113" s="386" t="s">
        <v>232</v>
      </c>
      <c r="B113" s="386"/>
      <c r="C113" s="386"/>
      <c r="D113" s="386"/>
      <c r="E113" s="386"/>
      <c r="F113" s="386"/>
      <c r="G113" s="386"/>
    </row>
    <row r="114" spans="1:8" s="198" customFormat="1" ht="15" customHeight="1">
      <c r="A114" s="200"/>
      <c r="B114" s="199" t="s">
        <v>233</v>
      </c>
      <c r="C114" s="199" t="s">
        <v>234</v>
      </c>
      <c r="D114" s="199" t="s">
        <v>235</v>
      </c>
      <c r="E114" s="199" t="s">
        <v>236</v>
      </c>
      <c r="F114" s="199" t="s">
        <v>237</v>
      </c>
      <c r="G114" s="199" t="s">
        <v>238</v>
      </c>
      <c r="H114" s="201" t="s">
        <v>239</v>
      </c>
    </row>
    <row r="115" spans="1:8" s="198" customFormat="1" ht="15" customHeight="1">
      <c r="A115" s="202" t="s">
        <v>253</v>
      </c>
      <c r="B115" s="218"/>
      <c r="C115" s="218"/>
      <c r="D115" s="218"/>
      <c r="E115" s="218"/>
      <c r="F115" s="218"/>
      <c r="G115" s="218"/>
      <c r="H115" s="219" t="e">
        <f>AVERAGE(B115:G115)</f>
        <v>#DIV/0!</v>
      </c>
    </row>
    <row r="116" spans="1:8" s="198" customFormat="1" ht="15" customHeight="1">
      <c r="A116" s="205" t="s">
        <v>241</v>
      </c>
      <c r="B116" s="203"/>
      <c r="C116" s="203"/>
      <c r="D116" s="203"/>
      <c r="E116" s="203"/>
      <c r="F116" s="203"/>
      <c r="G116" s="203"/>
    </row>
    <row r="117" spans="1:8" s="198" customFormat="1" ht="15" customHeight="1">
      <c r="A117" s="205" t="s">
        <v>242</v>
      </c>
      <c r="B117" s="206"/>
      <c r="C117" s="206"/>
      <c r="D117" s="206"/>
      <c r="E117" s="206"/>
      <c r="F117" s="206"/>
      <c r="G117" s="206"/>
    </row>
    <row r="118" spans="1:8" s="198" customFormat="1" ht="15" customHeight="1">
      <c r="A118" s="385" t="s">
        <v>243</v>
      </c>
      <c r="B118" s="385"/>
      <c r="C118" s="385"/>
      <c r="D118" s="385"/>
      <c r="E118" s="385"/>
      <c r="F118" s="385"/>
      <c r="G118" s="385"/>
    </row>
    <row r="119" spans="1:8" s="198" customFormat="1" ht="15" customHeight="1">
      <c r="A119" s="387" t="s">
        <v>351</v>
      </c>
      <c r="B119" s="387"/>
      <c r="C119" s="387"/>
      <c r="D119" s="387"/>
      <c r="E119" s="387"/>
      <c r="F119" s="387"/>
      <c r="G119" s="387"/>
    </row>
    <row r="120" spans="1:8" s="198" customFormat="1" ht="15" customHeight="1">
      <c r="A120" s="200"/>
      <c r="B120" s="207"/>
      <c r="C120" s="207"/>
      <c r="D120" s="207"/>
      <c r="E120" s="207"/>
      <c r="F120" s="207"/>
      <c r="G120" s="207"/>
      <c r="H120" s="201" t="s">
        <v>239</v>
      </c>
    </row>
    <row r="121" spans="1:8" s="198" customFormat="1" ht="15" customHeight="1">
      <c r="A121" s="202" t="s">
        <v>253</v>
      </c>
      <c r="B121" s="218"/>
      <c r="C121" s="218"/>
      <c r="D121" s="218"/>
      <c r="E121" s="218"/>
      <c r="F121" s="218"/>
      <c r="G121" s="218"/>
      <c r="H121" s="220" t="e">
        <f>AVERAGE(B121:G121)</f>
        <v>#DIV/0!</v>
      </c>
    </row>
    <row r="122" spans="1:8" s="198" customFormat="1" ht="15" customHeight="1">
      <c r="A122" s="205" t="s">
        <v>241</v>
      </c>
      <c r="B122" s="203"/>
      <c r="C122" s="203"/>
      <c r="D122" s="203"/>
      <c r="E122" s="203"/>
      <c r="F122" s="203"/>
      <c r="G122" s="203"/>
    </row>
    <row r="123" spans="1:8" s="198" customFormat="1" ht="15" customHeight="1">
      <c r="A123" s="205" t="s">
        <v>242</v>
      </c>
      <c r="B123" s="206"/>
      <c r="C123" s="206"/>
      <c r="D123" s="206"/>
      <c r="E123" s="206"/>
      <c r="F123" s="206"/>
      <c r="G123" s="206"/>
    </row>
    <row r="124" spans="1:8" s="198" customFormat="1" ht="15" customHeight="1"/>
    <row r="125" spans="1:8" s="198" customFormat="1" ht="12">
      <c r="A125" s="215" t="s">
        <v>248</v>
      </c>
      <c r="B125" s="216"/>
      <c r="C125" s="216"/>
      <c r="D125" s="216"/>
      <c r="E125" s="216"/>
      <c r="F125" s="216"/>
      <c r="G125" s="217"/>
    </row>
    <row r="126" spans="1:8" s="198" customFormat="1" ht="15" customHeight="1">
      <c r="A126" s="199" t="s">
        <v>224</v>
      </c>
      <c r="B126" s="388"/>
      <c r="C126" s="389"/>
      <c r="D126" s="389"/>
      <c r="E126" s="389"/>
      <c r="F126" s="389"/>
      <c r="G126" s="390"/>
    </row>
    <row r="127" spans="1:8" s="198" customFormat="1" ht="15" customHeight="1">
      <c r="A127" s="199" t="s">
        <v>225</v>
      </c>
      <c r="B127" s="388"/>
      <c r="C127" s="389"/>
      <c r="D127" s="389"/>
      <c r="E127" s="389"/>
      <c r="F127" s="389"/>
      <c r="G127" s="390"/>
    </row>
    <row r="128" spans="1:8" s="198" customFormat="1" ht="15" customHeight="1">
      <c r="A128" s="199" t="s">
        <v>226</v>
      </c>
      <c r="B128" s="388"/>
      <c r="C128" s="389"/>
      <c r="D128" s="389"/>
      <c r="E128" s="389"/>
      <c r="F128" s="389"/>
      <c r="G128" s="390"/>
    </row>
    <row r="129" spans="1:8" s="198" customFormat="1" ht="15" customHeight="1">
      <c r="A129" s="199" t="s">
        <v>227</v>
      </c>
      <c r="B129" s="391"/>
      <c r="C129" s="392"/>
      <c r="D129" s="392"/>
      <c r="E129" s="392"/>
      <c r="F129" s="392"/>
      <c r="G129" s="393"/>
    </row>
    <row r="130" spans="1:8" s="198" customFormat="1" ht="15" customHeight="1">
      <c r="A130" s="199" t="s">
        <v>251</v>
      </c>
      <c r="B130" s="408"/>
      <c r="C130" s="408"/>
      <c r="D130" s="408"/>
      <c r="E130" s="408"/>
      <c r="F130" s="408"/>
      <c r="G130" s="408"/>
    </row>
    <row r="131" spans="1:8" s="198" customFormat="1" ht="15" customHeight="1"/>
    <row r="132" spans="1:8" s="198" customFormat="1" ht="15" customHeight="1">
      <c r="A132" s="394" t="s">
        <v>254</v>
      </c>
      <c r="B132" s="394"/>
      <c r="E132" s="395" t="s">
        <v>230</v>
      </c>
      <c r="F132" s="396"/>
      <c r="G132" s="397"/>
    </row>
    <row r="133" spans="1:8" s="198" customFormat="1" ht="15" customHeight="1">
      <c r="A133" s="398" t="e">
        <f>IFERROR(H139,H145)</f>
        <v>#DIV/0!</v>
      </c>
      <c r="B133" s="398"/>
      <c r="E133" s="399" t="e">
        <f>IF(B130="同一建物・同一敷地減算有り（基準単価20万円）","同一建物・同一敷地減算がある場合 20万円",IF(A133&lt;=200,"1か月あたり延べ訪問回数200回以下 30万円",IF(A133&lt;=2000,"1か月あたり延べ訪問回数201回以上2000回以下 40万円","1か月あたり延べ訪問回数2001回以上 50万円")))</f>
        <v>#DIV/0!</v>
      </c>
      <c r="F133" s="400"/>
      <c r="G133" s="401"/>
    </row>
    <row r="134" spans="1:8" s="198" customFormat="1" ht="15" customHeight="1">
      <c r="A134" s="398"/>
      <c r="B134" s="398"/>
      <c r="E134" s="402"/>
      <c r="F134" s="403"/>
      <c r="G134" s="404"/>
    </row>
    <row r="135" spans="1:8" s="198" customFormat="1" ht="15" customHeight="1"/>
    <row r="136" spans="1:8" s="198" customFormat="1" ht="15" customHeight="1">
      <c r="A136" s="385" t="s">
        <v>231</v>
      </c>
      <c r="B136" s="385"/>
      <c r="C136" s="385"/>
      <c r="D136" s="385"/>
      <c r="E136" s="385"/>
      <c r="F136" s="385"/>
      <c r="G136" s="385"/>
    </row>
    <row r="137" spans="1:8" s="198" customFormat="1" ht="15" customHeight="1">
      <c r="A137" s="386" t="s">
        <v>232</v>
      </c>
      <c r="B137" s="386"/>
      <c r="C137" s="386"/>
      <c r="D137" s="386"/>
      <c r="E137" s="386"/>
      <c r="F137" s="386"/>
      <c r="G137" s="386"/>
    </row>
    <row r="138" spans="1:8" s="198" customFormat="1" ht="15" customHeight="1">
      <c r="A138" s="200"/>
      <c r="B138" s="199" t="s">
        <v>233</v>
      </c>
      <c r="C138" s="199" t="s">
        <v>234</v>
      </c>
      <c r="D138" s="199" t="s">
        <v>235</v>
      </c>
      <c r="E138" s="199" t="s">
        <v>236</v>
      </c>
      <c r="F138" s="199" t="s">
        <v>237</v>
      </c>
      <c r="G138" s="199" t="s">
        <v>238</v>
      </c>
      <c r="H138" s="201" t="s">
        <v>239</v>
      </c>
    </row>
    <row r="139" spans="1:8" s="198" customFormat="1" ht="15" customHeight="1">
      <c r="A139" s="202" t="s">
        <v>253</v>
      </c>
      <c r="B139" s="218"/>
      <c r="C139" s="218"/>
      <c r="D139" s="218"/>
      <c r="E139" s="218"/>
      <c r="F139" s="218"/>
      <c r="G139" s="218"/>
      <c r="H139" s="219" t="e">
        <f>AVERAGE(B139:G139)</f>
        <v>#DIV/0!</v>
      </c>
    </row>
    <row r="140" spans="1:8" s="198" customFormat="1" ht="15" customHeight="1">
      <c r="A140" s="205" t="s">
        <v>241</v>
      </c>
      <c r="B140" s="203"/>
      <c r="C140" s="214"/>
      <c r="D140" s="203"/>
      <c r="E140" s="203"/>
      <c r="F140" s="203"/>
      <c r="G140" s="203"/>
    </row>
    <row r="141" spans="1:8" s="198" customFormat="1" ht="15" customHeight="1">
      <c r="A141" s="205" t="s">
        <v>242</v>
      </c>
      <c r="B141" s="206"/>
      <c r="C141" s="206"/>
      <c r="D141" s="206"/>
      <c r="E141" s="206"/>
      <c r="F141" s="206"/>
      <c r="G141" s="206"/>
    </row>
    <row r="142" spans="1:8" s="198" customFormat="1" ht="15" customHeight="1">
      <c r="A142" s="385" t="s">
        <v>243</v>
      </c>
      <c r="B142" s="385"/>
      <c r="C142" s="385"/>
      <c r="D142" s="385"/>
      <c r="E142" s="385"/>
      <c r="F142" s="385"/>
      <c r="G142" s="385"/>
    </row>
    <row r="143" spans="1:8" s="198" customFormat="1" ht="15" customHeight="1">
      <c r="A143" s="387" t="s">
        <v>352</v>
      </c>
      <c r="B143" s="387"/>
      <c r="C143" s="387"/>
      <c r="D143" s="387"/>
      <c r="E143" s="387"/>
      <c r="F143" s="387"/>
      <c r="G143" s="387"/>
    </row>
    <row r="144" spans="1:8" s="198" customFormat="1" ht="15" customHeight="1">
      <c r="A144" s="200"/>
      <c r="B144" s="207"/>
      <c r="C144" s="207"/>
      <c r="D144" s="207"/>
      <c r="E144" s="207"/>
      <c r="F144" s="207"/>
      <c r="G144" s="207"/>
      <c r="H144" s="201" t="s">
        <v>239</v>
      </c>
    </row>
    <row r="145" spans="1:8" s="198" customFormat="1" ht="15" customHeight="1">
      <c r="A145" s="202" t="s">
        <v>253</v>
      </c>
      <c r="B145" s="218"/>
      <c r="C145" s="218"/>
      <c r="D145" s="218"/>
      <c r="E145" s="218"/>
      <c r="F145" s="218"/>
      <c r="G145" s="218"/>
      <c r="H145" s="220" t="e">
        <f t="shared" ref="H145" si="0">AVERAGE(B145:G145)</f>
        <v>#DIV/0!</v>
      </c>
    </row>
    <row r="146" spans="1:8" s="198" customFormat="1" ht="15" customHeight="1">
      <c r="A146" s="205" t="s">
        <v>241</v>
      </c>
      <c r="B146" s="203"/>
      <c r="C146" s="203"/>
      <c r="D146" s="203"/>
      <c r="E146" s="203"/>
      <c r="F146" s="203"/>
      <c r="G146" s="203"/>
    </row>
    <row r="147" spans="1:8" s="198" customFormat="1" ht="15" customHeight="1">
      <c r="A147" s="205" t="s">
        <v>242</v>
      </c>
      <c r="B147" s="206"/>
      <c r="C147" s="206"/>
      <c r="D147" s="206"/>
      <c r="E147" s="206"/>
      <c r="F147" s="206"/>
      <c r="G147" s="206"/>
    </row>
    <row r="148" spans="1:8" s="198" customFormat="1" ht="15" customHeight="1">
      <c r="A148" s="212"/>
      <c r="B148" s="213"/>
      <c r="C148" s="213"/>
      <c r="D148" s="213"/>
      <c r="E148" s="213"/>
      <c r="F148" s="213"/>
      <c r="G148" s="213"/>
    </row>
    <row r="149" spans="1:8" s="198" customFormat="1" ht="12">
      <c r="A149" s="215" t="s">
        <v>249</v>
      </c>
      <c r="B149" s="216"/>
      <c r="C149" s="216"/>
      <c r="D149" s="216"/>
      <c r="E149" s="216"/>
      <c r="F149" s="216"/>
      <c r="G149" s="217"/>
    </row>
    <row r="150" spans="1:8" s="198" customFormat="1" ht="15" customHeight="1">
      <c r="A150" s="199" t="s">
        <v>224</v>
      </c>
      <c r="B150" s="388"/>
      <c r="C150" s="389"/>
      <c r="D150" s="389"/>
      <c r="E150" s="389"/>
      <c r="F150" s="389"/>
      <c r="G150" s="390"/>
    </row>
    <row r="151" spans="1:8" s="198" customFormat="1" ht="15" customHeight="1">
      <c r="A151" s="199" t="s">
        <v>225</v>
      </c>
      <c r="B151" s="388"/>
      <c r="C151" s="389"/>
      <c r="D151" s="389"/>
      <c r="E151" s="389"/>
      <c r="F151" s="389"/>
      <c r="G151" s="390"/>
    </row>
    <row r="152" spans="1:8" s="198" customFormat="1" ht="15" customHeight="1">
      <c r="A152" s="199" t="s">
        <v>226</v>
      </c>
      <c r="B152" s="388"/>
      <c r="C152" s="389"/>
      <c r="D152" s="389"/>
      <c r="E152" s="389"/>
      <c r="F152" s="389"/>
      <c r="G152" s="390"/>
    </row>
    <row r="153" spans="1:8" s="198" customFormat="1" ht="15" customHeight="1">
      <c r="A153" s="199" t="s">
        <v>227</v>
      </c>
      <c r="B153" s="391"/>
      <c r="C153" s="392"/>
      <c r="D153" s="392"/>
      <c r="E153" s="392"/>
      <c r="F153" s="392"/>
      <c r="G153" s="393"/>
    </row>
    <row r="154" spans="1:8" s="198" customFormat="1" ht="15" customHeight="1">
      <c r="A154" s="199" t="s">
        <v>251</v>
      </c>
      <c r="B154" s="408"/>
      <c r="C154" s="408"/>
      <c r="D154" s="408"/>
      <c r="E154" s="408"/>
      <c r="F154" s="408"/>
      <c r="G154" s="408"/>
    </row>
    <row r="155" spans="1:8" s="198" customFormat="1" ht="15" customHeight="1"/>
    <row r="156" spans="1:8" s="198" customFormat="1" ht="15" customHeight="1">
      <c r="A156" s="394" t="s">
        <v>254</v>
      </c>
      <c r="B156" s="394"/>
      <c r="E156" s="395" t="s">
        <v>230</v>
      </c>
      <c r="F156" s="396"/>
      <c r="G156" s="397"/>
    </row>
    <row r="157" spans="1:8" s="198" customFormat="1" ht="15" customHeight="1">
      <c r="A157" s="398" t="e">
        <f>IFERROR(H163,H169)</f>
        <v>#DIV/0!</v>
      </c>
      <c r="B157" s="398"/>
      <c r="E157" s="399" t="e">
        <f>IF(B154="同一建物・同一敷地減算有り（基準単価20万円）","同一建物・同一敷地減算がある場合 20万円",IF(A157&lt;=200,"1か月あたり延べ訪問回数200回以下 30万円",IF(A157&lt;=2000,"1か月あたり延べ訪問回数201回以上2000回以下 40万円","1か月あたり延べ訪問回数2001回以上 50万円")))</f>
        <v>#DIV/0!</v>
      </c>
      <c r="F157" s="400"/>
      <c r="G157" s="401"/>
    </row>
    <row r="158" spans="1:8" s="198" customFormat="1" ht="15" customHeight="1">
      <c r="A158" s="398"/>
      <c r="B158" s="398"/>
      <c r="E158" s="402"/>
      <c r="F158" s="403"/>
      <c r="G158" s="404"/>
    </row>
    <row r="159" spans="1:8" s="198" customFormat="1" ht="15" customHeight="1"/>
    <row r="160" spans="1:8" s="198" customFormat="1" ht="15" customHeight="1">
      <c r="A160" s="385" t="s">
        <v>231</v>
      </c>
      <c r="B160" s="385"/>
      <c r="C160" s="385"/>
      <c r="D160" s="385"/>
      <c r="E160" s="385"/>
      <c r="F160" s="385"/>
      <c r="G160" s="385"/>
    </row>
    <row r="161" spans="1:8" s="198" customFormat="1" ht="15" customHeight="1">
      <c r="A161" s="386" t="s">
        <v>232</v>
      </c>
      <c r="B161" s="386"/>
      <c r="C161" s="386"/>
      <c r="D161" s="386"/>
      <c r="E161" s="386"/>
      <c r="F161" s="386"/>
      <c r="G161" s="386"/>
    </row>
    <row r="162" spans="1:8" s="198" customFormat="1" ht="15" customHeight="1">
      <c r="A162" s="200"/>
      <c r="B162" s="199" t="s">
        <v>233</v>
      </c>
      <c r="C162" s="199" t="s">
        <v>234</v>
      </c>
      <c r="D162" s="199" t="s">
        <v>235</v>
      </c>
      <c r="E162" s="199" t="s">
        <v>236</v>
      </c>
      <c r="F162" s="199" t="s">
        <v>237</v>
      </c>
      <c r="G162" s="199" t="s">
        <v>238</v>
      </c>
      <c r="H162" s="198" t="s">
        <v>239</v>
      </c>
    </row>
    <row r="163" spans="1:8" s="198" customFormat="1" ht="15" customHeight="1">
      <c r="A163" s="202" t="s">
        <v>253</v>
      </c>
      <c r="B163" s="218"/>
      <c r="C163" s="218"/>
      <c r="D163" s="218"/>
      <c r="E163" s="218"/>
      <c r="F163" s="218"/>
      <c r="G163" s="218"/>
      <c r="H163" s="219" t="e">
        <f>AVERAGE(B163:G163)</f>
        <v>#DIV/0!</v>
      </c>
    </row>
    <row r="164" spans="1:8" s="198" customFormat="1" ht="15" customHeight="1">
      <c r="A164" s="205" t="s">
        <v>241</v>
      </c>
      <c r="B164" s="203"/>
      <c r="C164" s="203"/>
      <c r="D164" s="203"/>
      <c r="E164" s="203"/>
      <c r="F164" s="203"/>
      <c r="G164" s="203"/>
    </row>
    <row r="165" spans="1:8" s="198" customFormat="1" ht="15" customHeight="1">
      <c r="A165" s="205" t="s">
        <v>242</v>
      </c>
      <c r="B165" s="206"/>
      <c r="C165" s="206"/>
      <c r="D165" s="206"/>
      <c r="E165" s="206"/>
      <c r="F165" s="206"/>
      <c r="G165" s="206"/>
    </row>
    <row r="166" spans="1:8" s="198" customFormat="1" ht="15" customHeight="1">
      <c r="A166" s="385" t="s">
        <v>243</v>
      </c>
      <c r="B166" s="385"/>
      <c r="C166" s="385"/>
      <c r="D166" s="385"/>
      <c r="E166" s="385"/>
      <c r="F166" s="385"/>
      <c r="G166" s="385"/>
    </row>
    <row r="167" spans="1:8" s="198" customFormat="1" ht="15" customHeight="1">
      <c r="A167" s="387" t="s">
        <v>353</v>
      </c>
      <c r="B167" s="387"/>
      <c r="C167" s="387"/>
      <c r="D167" s="387"/>
      <c r="E167" s="387"/>
      <c r="F167" s="387"/>
      <c r="G167" s="387"/>
    </row>
    <row r="168" spans="1:8" s="198" customFormat="1" ht="15" customHeight="1">
      <c r="A168" s="200"/>
      <c r="B168" s="207"/>
      <c r="C168" s="207"/>
      <c r="D168" s="207"/>
      <c r="E168" s="207"/>
      <c r="F168" s="207"/>
      <c r="G168" s="207"/>
      <c r="H168" s="198" t="s">
        <v>239</v>
      </c>
    </row>
    <row r="169" spans="1:8" s="198" customFormat="1" ht="15" customHeight="1">
      <c r="A169" s="202" t="s">
        <v>253</v>
      </c>
      <c r="B169" s="218"/>
      <c r="C169" s="218"/>
      <c r="D169" s="218"/>
      <c r="E169" s="218"/>
      <c r="F169" s="218"/>
      <c r="G169" s="218"/>
      <c r="H169" s="220" t="e">
        <f>AVERAGE(B169:G169)</f>
        <v>#DIV/0!</v>
      </c>
    </row>
    <row r="170" spans="1:8" s="198" customFormat="1" ht="15" customHeight="1">
      <c r="A170" s="205" t="s">
        <v>241</v>
      </c>
      <c r="B170" s="203"/>
      <c r="C170" s="203"/>
      <c r="D170" s="203"/>
      <c r="E170" s="203"/>
      <c r="F170" s="203"/>
      <c r="G170" s="203"/>
    </row>
    <row r="171" spans="1:8" s="198" customFormat="1" ht="15" customHeight="1">
      <c r="A171" s="205" t="s">
        <v>242</v>
      </c>
      <c r="B171" s="206"/>
      <c r="C171" s="206"/>
      <c r="D171" s="206"/>
      <c r="E171" s="206"/>
      <c r="F171" s="206"/>
      <c r="G171" s="206"/>
    </row>
    <row r="172" spans="1:8" s="198" customFormat="1" ht="15" customHeight="1"/>
    <row r="173" spans="1:8" s="198" customFormat="1" ht="12">
      <c r="A173" s="215" t="s">
        <v>250</v>
      </c>
      <c r="B173" s="216"/>
      <c r="C173" s="216"/>
      <c r="D173" s="216"/>
      <c r="E173" s="216"/>
      <c r="F173" s="216"/>
      <c r="G173" s="217"/>
    </row>
    <row r="174" spans="1:8" s="198" customFormat="1" ht="15" customHeight="1">
      <c r="A174" s="199" t="s">
        <v>224</v>
      </c>
      <c r="B174" s="388"/>
      <c r="C174" s="389"/>
      <c r="D174" s="389"/>
      <c r="E174" s="389"/>
      <c r="F174" s="389"/>
      <c r="G174" s="390"/>
    </row>
    <row r="175" spans="1:8" s="198" customFormat="1" ht="15" customHeight="1">
      <c r="A175" s="199" t="s">
        <v>225</v>
      </c>
      <c r="B175" s="388"/>
      <c r="C175" s="389"/>
      <c r="D175" s="389"/>
      <c r="E175" s="389"/>
      <c r="F175" s="389"/>
      <c r="G175" s="390"/>
    </row>
    <row r="176" spans="1:8" s="198" customFormat="1" ht="15" customHeight="1">
      <c r="A176" s="199" t="s">
        <v>226</v>
      </c>
      <c r="B176" s="388"/>
      <c r="C176" s="389"/>
      <c r="D176" s="389"/>
      <c r="E176" s="389"/>
      <c r="F176" s="389"/>
      <c r="G176" s="390"/>
    </row>
    <row r="177" spans="1:8" s="198" customFormat="1" ht="15" customHeight="1">
      <c r="A177" s="199" t="s">
        <v>227</v>
      </c>
      <c r="B177" s="391"/>
      <c r="C177" s="392"/>
      <c r="D177" s="392"/>
      <c r="E177" s="392"/>
      <c r="F177" s="392"/>
      <c r="G177" s="393"/>
    </row>
    <row r="178" spans="1:8" s="198" customFormat="1" ht="15" customHeight="1">
      <c r="A178" s="199" t="s">
        <v>251</v>
      </c>
      <c r="B178" s="408"/>
      <c r="C178" s="408"/>
      <c r="D178" s="408"/>
      <c r="E178" s="408"/>
      <c r="F178" s="408"/>
      <c r="G178" s="408"/>
    </row>
    <row r="179" spans="1:8" s="198" customFormat="1" ht="15" customHeight="1"/>
    <row r="180" spans="1:8" s="198" customFormat="1" ht="15" customHeight="1">
      <c r="A180" s="394" t="s">
        <v>254</v>
      </c>
      <c r="B180" s="394"/>
      <c r="E180" s="395" t="s">
        <v>230</v>
      </c>
      <c r="F180" s="396"/>
      <c r="G180" s="397"/>
    </row>
    <row r="181" spans="1:8" s="198" customFormat="1" ht="15" customHeight="1">
      <c r="A181" s="398" t="e">
        <f>IFERROR(H187,H193)</f>
        <v>#DIV/0!</v>
      </c>
      <c r="B181" s="398"/>
      <c r="E181" s="399" t="e">
        <f>IF(B178="同一建物・同一敷地減算有り（基準単価20万円）","同一建物・同一敷地減算がある場合 20万円",IF(A181&lt;=200,"1か月あたり延べ訪問回数200回以下 30万円",IF(A181&lt;=2000,"1か月あたり延べ訪問回数201回以上2000回以下 40万円","1か月あたり延べ訪問回数2001回以上 50万円")))</f>
        <v>#DIV/0!</v>
      </c>
      <c r="F181" s="400"/>
      <c r="G181" s="401"/>
    </row>
    <row r="182" spans="1:8" s="198" customFormat="1" ht="15" customHeight="1">
      <c r="A182" s="398"/>
      <c r="B182" s="398"/>
      <c r="E182" s="402"/>
      <c r="F182" s="403"/>
      <c r="G182" s="404"/>
    </row>
    <row r="183" spans="1:8" s="198" customFormat="1" ht="15" customHeight="1"/>
    <row r="184" spans="1:8" s="198" customFormat="1" ht="15" customHeight="1">
      <c r="A184" s="385" t="s">
        <v>231</v>
      </c>
      <c r="B184" s="385"/>
      <c r="C184" s="385"/>
      <c r="D184" s="385"/>
      <c r="E184" s="385"/>
      <c r="F184" s="385"/>
      <c r="G184" s="385"/>
    </row>
    <row r="185" spans="1:8" s="198" customFormat="1" ht="15" customHeight="1">
      <c r="A185" s="386" t="s">
        <v>232</v>
      </c>
      <c r="B185" s="386"/>
      <c r="C185" s="386"/>
      <c r="D185" s="386"/>
      <c r="E185" s="386"/>
      <c r="F185" s="386"/>
      <c r="G185" s="386"/>
    </row>
    <row r="186" spans="1:8" s="198" customFormat="1" ht="15" customHeight="1">
      <c r="A186" s="200"/>
      <c r="B186" s="199" t="s">
        <v>233</v>
      </c>
      <c r="C186" s="199" t="s">
        <v>234</v>
      </c>
      <c r="D186" s="199" t="s">
        <v>235</v>
      </c>
      <c r="E186" s="199" t="s">
        <v>236</v>
      </c>
      <c r="F186" s="199" t="s">
        <v>237</v>
      </c>
      <c r="G186" s="199" t="s">
        <v>238</v>
      </c>
      <c r="H186" s="198" t="s">
        <v>239</v>
      </c>
    </row>
    <row r="187" spans="1:8" s="198" customFormat="1" ht="15" customHeight="1">
      <c r="A187" s="202" t="s">
        <v>253</v>
      </c>
      <c r="B187" s="218"/>
      <c r="C187" s="218"/>
      <c r="D187" s="218"/>
      <c r="E187" s="218"/>
      <c r="F187" s="218"/>
      <c r="G187" s="218"/>
      <c r="H187" s="219" t="e">
        <f>AVERAGE(B187:G187)</f>
        <v>#DIV/0!</v>
      </c>
    </row>
    <row r="188" spans="1:8" s="198" customFormat="1" ht="15" customHeight="1">
      <c r="A188" s="205" t="s">
        <v>241</v>
      </c>
      <c r="B188" s="203"/>
      <c r="C188" s="203"/>
      <c r="D188" s="203"/>
      <c r="E188" s="203"/>
      <c r="F188" s="203"/>
      <c r="G188" s="203"/>
    </row>
    <row r="189" spans="1:8" s="198" customFormat="1" ht="15" customHeight="1">
      <c r="A189" s="205" t="s">
        <v>242</v>
      </c>
      <c r="B189" s="206"/>
      <c r="C189" s="206"/>
      <c r="D189" s="206"/>
      <c r="E189" s="206"/>
      <c r="F189" s="206"/>
      <c r="G189" s="206"/>
    </row>
    <row r="190" spans="1:8" s="198" customFormat="1" ht="15" customHeight="1">
      <c r="A190" s="385" t="s">
        <v>243</v>
      </c>
      <c r="B190" s="385"/>
      <c r="C190" s="385"/>
      <c r="D190" s="385"/>
      <c r="E190" s="385"/>
      <c r="F190" s="385"/>
      <c r="G190" s="385"/>
    </row>
    <row r="191" spans="1:8" s="198" customFormat="1" ht="15" customHeight="1">
      <c r="A191" s="387" t="s">
        <v>354</v>
      </c>
      <c r="B191" s="387"/>
      <c r="C191" s="387"/>
      <c r="D191" s="387"/>
      <c r="E191" s="387"/>
      <c r="F191" s="387"/>
      <c r="G191" s="387"/>
    </row>
    <row r="192" spans="1:8" s="198" customFormat="1" ht="15" customHeight="1">
      <c r="A192" s="200"/>
      <c r="B192" s="207"/>
      <c r="C192" s="207"/>
      <c r="D192" s="207"/>
      <c r="E192" s="207"/>
      <c r="F192" s="207"/>
      <c r="G192" s="207"/>
      <c r="H192" s="198" t="s">
        <v>239</v>
      </c>
    </row>
    <row r="193" spans="1:8" s="198" customFormat="1" ht="15" customHeight="1">
      <c r="A193" s="202" t="s">
        <v>253</v>
      </c>
      <c r="B193" s="218"/>
      <c r="C193" s="218"/>
      <c r="D193" s="218"/>
      <c r="E193" s="218"/>
      <c r="F193" s="218"/>
      <c r="G193" s="218"/>
      <c r="H193" s="220" t="e">
        <f>AVERAGE(B193:G193)</f>
        <v>#DIV/0!</v>
      </c>
    </row>
    <row r="194" spans="1:8" s="198" customFormat="1" ht="15" customHeight="1">
      <c r="A194" s="205" t="s">
        <v>241</v>
      </c>
      <c r="B194" s="203"/>
      <c r="C194" s="203"/>
      <c r="D194" s="203"/>
      <c r="E194" s="203"/>
      <c r="F194" s="203"/>
      <c r="G194" s="203"/>
    </row>
    <row r="195" spans="1:8" s="198" customFormat="1" ht="15" customHeight="1">
      <c r="A195" s="205" t="s">
        <v>242</v>
      </c>
      <c r="B195" s="206"/>
      <c r="C195" s="206"/>
      <c r="D195" s="206"/>
      <c r="E195" s="206"/>
      <c r="F195" s="206"/>
      <c r="G195" s="206"/>
    </row>
  </sheetData>
  <mergeCells count="105">
    <mergeCell ref="A2:G2"/>
    <mergeCell ref="B6:G6"/>
    <mergeCell ref="B7:G7"/>
    <mergeCell ref="B8:G8"/>
    <mergeCell ref="B9:G9"/>
    <mergeCell ref="B10:G10"/>
    <mergeCell ref="A22:G22"/>
    <mergeCell ref="A23:G23"/>
    <mergeCell ref="B30:G30"/>
    <mergeCell ref="B31:G31"/>
    <mergeCell ref="B32:G32"/>
    <mergeCell ref="B33:G33"/>
    <mergeCell ref="A12:B12"/>
    <mergeCell ref="E12:G12"/>
    <mergeCell ref="A13:B14"/>
    <mergeCell ref="E13:G14"/>
    <mergeCell ref="A16:G16"/>
    <mergeCell ref="A17:G17"/>
    <mergeCell ref="A41:G41"/>
    <mergeCell ref="A46:G46"/>
    <mergeCell ref="A47:G47"/>
    <mergeCell ref="B54:G54"/>
    <mergeCell ref="B55:G55"/>
    <mergeCell ref="B56:G56"/>
    <mergeCell ref="B34:G34"/>
    <mergeCell ref="A36:B36"/>
    <mergeCell ref="E36:G36"/>
    <mergeCell ref="A37:B38"/>
    <mergeCell ref="E37:G38"/>
    <mergeCell ref="A40:G40"/>
    <mergeCell ref="A64:G64"/>
    <mergeCell ref="A65:G65"/>
    <mergeCell ref="A70:G70"/>
    <mergeCell ref="A71:G71"/>
    <mergeCell ref="B78:G78"/>
    <mergeCell ref="B79:G79"/>
    <mergeCell ref="B57:G57"/>
    <mergeCell ref="B58:G58"/>
    <mergeCell ref="A60:B60"/>
    <mergeCell ref="E60:G60"/>
    <mergeCell ref="A61:B62"/>
    <mergeCell ref="E61:G62"/>
    <mergeCell ref="A88:G88"/>
    <mergeCell ref="A89:G89"/>
    <mergeCell ref="A94:G94"/>
    <mergeCell ref="A95:G95"/>
    <mergeCell ref="B102:G102"/>
    <mergeCell ref="B103:G103"/>
    <mergeCell ref="B80:G80"/>
    <mergeCell ref="B81:G81"/>
    <mergeCell ref="B82:G82"/>
    <mergeCell ref="A84:B84"/>
    <mergeCell ref="E84:G84"/>
    <mergeCell ref="A85:B86"/>
    <mergeCell ref="E85:G86"/>
    <mergeCell ref="A112:G112"/>
    <mergeCell ref="A113:G113"/>
    <mergeCell ref="A118:G118"/>
    <mergeCell ref="A119:G119"/>
    <mergeCell ref="B126:G126"/>
    <mergeCell ref="B127:G127"/>
    <mergeCell ref="B104:G104"/>
    <mergeCell ref="B105:G105"/>
    <mergeCell ref="B106:G106"/>
    <mergeCell ref="A108:B108"/>
    <mergeCell ref="E108:G108"/>
    <mergeCell ref="A109:B110"/>
    <mergeCell ref="E109:G110"/>
    <mergeCell ref="A136:G136"/>
    <mergeCell ref="A137:G137"/>
    <mergeCell ref="A142:G142"/>
    <mergeCell ref="A143:G143"/>
    <mergeCell ref="B150:G150"/>
    <mergeCell ref="B151:G151"/>
    <mergeCell ref="B128:G128"/>
    <mergeCell ref="B129:G129"/>
    <mergeCell ref="B130:G130"/>
    <mergeCell ref="A132:B132"/>
    <mergeCell ref="E132:G132"/>
    <mergeCell ref="A133:B134"/>
    <mergeCell ref="E133:G134"/>
    <mergeCell ref="A160:G160"/>
    <mergeCell ref="A161:G161"/>
    <mergeCell ref="A166:G166"/>
    <mergeCell ref="A167:G167"/>
    <mergeCell ref="B174:G174"/>
    <mergeCell ref="B175:G175"/>
    <mergeCell ref="B152:G152"/>
    <mergeCell ref="B153:G153"/>
    <mergeCell ref="B154:G154"/>
    <mergeCell ref="A156:B156"/>
    <mergeCell ref="E156:G156"/>
    <mergeCell ref="A157:B158"/>
    <mergeCell ref="E157:G158"/>
    <mergeCell ref="A184:G184"/>
    <mergeCell ref="A185:G185"/>
    <mergeCell ref="A190:G190"/>
    <mergeCell ref="A191:G191"/>
    <mergeCell ref="B176:G176"/>
    <mergeCell ref="B177:G177"/>
    <mergeCell ref="B178:G178"/>
    <mergeCell ref="A180:B180"/>
    <mergeCell ref="E180:G180"/>
    <mergeCell ref="A181:B182"/>
    <mergeCell ref="E181:G182"/>
  </mergeCells>
  <phoneticPr fontId="7"/>
  <dataValidations count="1">
    <dataValidation type="list" allowBlank="1" showInputMessage="1" showErrorMessage="1" sqref="B10:G10 B34:G34 B58:G58 B82:G82 B106:G106 B130:G130 B154:G154 B178:G178" xr:uid="{89DC7FA9-C275-46EE-B2CF-2FFCF99F06BD}">
      <formula1>"同一建物・同一敷地減算有り（基準単価20万円）,同一建物・同一敷地減算無し（基準単価は１か月あたりの延べ訪問回数による）"</formula1>
    </dataValidation>
  </dataValidations>
  <pageMargins left="0.7" right="0.7" top="0.75" bottom="0.75" header="0.3" footer="0.3"/>
  <pageSetup paperSize="9" scale="89" fitToHeight="0" orientation="portrait"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E4CA1C-2268-42BA-9557-DE2AD17BD1C6}">
  <sheetPr>
    <pageSetUpPr fitToPage="1"/>
  </sheetPr>
  <dimension ref="A1:AG44"/>
  <sheetViews>
    <sheetView showGridLines="0" topLeftCell="A17" zoomScale="50" zoomScaleNormal="50" zoomScaleSheetLayoutView="55" workbookViewId="0">
      <selection activeCell="Q38" sqref="Q38"/>
    </sheetView>
  </sheetViews>
  <sheetFormatPr defaultColWidth="9" defaultRowHeight="13"/>
  <cols>
    <col min="1" max="1" width="6" style="130" customWidth="1"/>
    <col min="2" max="2" width="6.08984375" style="130" customWidth="1"/>
    <col min="3" max="3" width="6.7265625" style="130" customWidth="1"/>
    <col min="4" max="4" width="5.6328125" style="130" customWidth="1"/>
    <col min="5" max="5" width="13.6328125" style="130" customWidth="1"/>
    <col min="6" max="7" width="9.36328125" style="130" customWidth="1"/>
    <col min="8" max="15" width="8.7265625" style="130" customWidth="1"/>
    <col min="16" max="22" width="8" style="130" customWidth="1"/>
    <col min="23" max="23" width="5.6328125" style="130" customWidth="1"/>
    <col min="24" max="24" width="6" style="130" customWidth="1"/>
    <col min="25" max="25" width="9.90625" style="130" customWidth="1"/>
    <col min="26" max="16384" width="9" style="130"/>
  </cols>
  <sheetData>
    <row r="1" spans="1:25" ht="37.5" customHeight="1">
      <c r="A1" s="481" t="s">
        <v>141</v>
      </c>
      <c r="B1" s="481"/>
      <c r="C1" s="481"/>
      <c r="D1" s="481"/>
      <c r="E1" s="481"/>
      <c r="F1" s="481"/>
      <c r="G1" s="481"/>
      <c r="H1" s="481"/>
      <c r="I1" s="481"/>
      <c r="J1" s="481"/>
      <c r="K1" s="481"/>
      <c r="L1" s="481"/>
      <c r="M1" s="481"/>
      <c r="N1" s="481"/>
      <c r="O1" s="481"/>
      <c r="P1" s="481"/>
      <c r="Q1" s="481"/>
      <c r="R1" s="481"/>
      <c r="S1" s="481"/>
      <c r="T1" s="481"/>
      <c r="U1" s="481"/>
      <c r="V1" s="481"/>
      <c r="W1" s="481"/>
      <c r="X1" s="481"/>
      <c r="Y1" s="481"/>
    </row>
    <row r="2" spans="1:25" s="131" customFormat="1" ht="77.25" customHeight="1"/>
    <row r="3" spans="1:25" s="131" customFormat="1" ht="39" customHeight="1">
      <c r="K3" s="131" t="s">
        <v>24</v>
      </c>
    </row>
    <row r="4" spans="1:25" s="131" customFormat="1" ht="50.25" customHeight="1">
      <c r="K4" s="132" t="s">
        <v>142</v>
      </c>
      <c r="L4" s="480">
        <v>999</v>
      </c>
      <c r="M4" s="480"/>
      <c r="N4" s="480"/>
      <c r="O4" s="191" t="s">
        <v>143</v>
      </c>
      <c r="P4" s="480">
        <v>9999</v>
      </c>
      <c r="Q4" s="480"/>
      <c r="R4" s="480"/>
      <c r="S4" s="482"/>
    </row>
    <row r="5" spans="1:25" s="131" customFormat="1" ht="51.75" customHeight="1">
      <c r="K5" s="483" t="s">
        <v>283</v>
      </c>
      <c r="L5" s="484"/>
      <c r="M5" s="484"/>
      <c r="N5" s="484"/>
      <c r="O5" s="484"/>
      <c r="P5" s="484"/>
      <c r="Q5" s="484"/>
      <c r="R5" s="484"/>
      <c r="S5" s="484"/>
      <c r="T5" s="484"/>
      <c r="U5" s="484"/>
      <c r="V5" s="484"/>
      <c r="W5" s="484"/>
      <c r="X5" s="484"/>
      <c r="Y5"/>
    </row>
    <row r="6" spans="1:25" s="131" customFormat="1" ht="69" customHeight="1">
      <c r="K6" s="133" t="s">
        <v>144</v>
      </c>
      <c r="L6" s="133"/>
      <c r="M6" s="480" t="s">
        <v>270</v>
      </c>
      <c r="N6" s="480"/>
      <c r="O6" s="480"/>
      <c r="P6" s="480"/>
      <c r="Q6" s="480"/>
      <c r="R6" s="480"/>
      <c r="S6" s="480"/>
      <c r="T6" s="480"/>
      <c r="U6" s="480"/>
      <c r="V6" s="480"/>
      <c r="W6" s="480"/>
      <c r="X6" s="480"/>
      <c r="Y6"/>
    </row>
    <row r="7" spans="1:25" s="131" customFormat="1" ht="69" customHeight="1">
      <c r="K7" s="479" t="s">
        <v>145</v>
      </c>
      <c r="L7" s="479"/>
      <c r="M7" s="480" t="s">
        <v>310</v>
      </c>
      <c r="N7" s="480"/>
      <c r="O7" s="480"/>
      <c r="P7" s="480"/>
      <c r="Q7" s="480" t="s">
        <v>146</v>
      </c>
      <c r="R7" s="480"/>
      <c r="S7" s="480" t="s">
        <v>311</v>
      </c>
      <c r="T7" s="480"/>
      <c r="U7" s="480"/>
      <c r="V7" s="480"/>
      <c r="W7" s="480"/>
      <c r="X7" s="480"/>
      <c r="Y7" s="134"/>
    </row>
    <row r="8" spans="1:25" s="131" customFormat="1" ht="15" customHeight="1"/>
    <row r="9" spans="1:25" s="135" customFormat="1" ht="61.5" customHeight="1">
      <c r="J9" s="415"/>
      <c r="K9" s="415"/>
      <c r="L9" s="415"/>
      <c r="M9" s="415"/>
      <c r="N9" s="415"/>
      <c r="O9" s="415"/>
      <c r="P9" s="415"/>
      <c r="Q9" s="415"/>
      <c r="R9" s="415"/>
      <c r="S9" s="415"/>
      <c r="T9" s="415"/>
      <c r="U9" s="415"/>
      <c r="V9" s="415"/>
      <c r="W9" s="415"/>
      <c r="X9" s="415"/>
      <c r="Y9" s="415"/>
    </row>
    <row r="10" spans="1:25" s="131" customFormat="1" ht="12" customHeight="1">
      <c r="A10" s="134"/>
      <c r="B10" s="136"/>
      <c r="C10" s="136"/>
      <c r="D10" s="136"/>
      <c r="E10" s="136"/>
      <c r="F10" s="136"/>
      <c r="G10" s="136"/>
      <c r="H10" s="136"/>
      <c r="I10" s="136"/>
      <c r="J10" s="136"/>
      <c r="K10" s="136"/>
      <c r="L10" s="136"/>
      <c r="M10" s="136"/>
      <c r="N10" s="136"/>
      <c r="O10" s="136"/>
      <c r="P10" s="136"/>
      <c r="Q10" s="136"/>
      <c r="R10" s="136"/>
      <c r="S10" s="136"/>
      <c r="T10" s="136"/>
      <c r="U10" s="136"/>
      <c r="V10" s="136"/>
      <c r="W10" s="136"/>
      <c r="X10" s="136"/>
      <c r="Y10" s="136"/>
    </row>
    <row r="11" spans="1:25" s="131" customFormat="1" ht="15.75" customHeight="1" thickBot="1">
      <c r="A11" s="134"/>
      <c r="B11" s="134"/>
      <c r="C11" s="134"/>
      <c r="D11" s="134"/>
      <c r="E11" s="134"/>
      <c r="F11" s="134"/>
      <c r="G11" s="134"/>
      <c r="H11" s="134"/>
      <c r="I11" s="134"/>
      <c r="J11" s="134"/>
      <c r="K11" s="134"/>
      <c r="L11" s="134"/>
      <c r="M11" s="134"/>
      <c r="N11" s="134"/>
      <c r="O11" s="134"/>
      <c r="P11" s="134"/>
      <c r="Q11" s="134"/>
      <c r="R11" s="134"/>
      <c r="S11" s="134"/>
      <c r="T11" s="134"/>
      <c r="U11" s="134"/>
      <c r="V11" s="134"/>
      <c r="W11" s="134"/>
      <c r="X11" s="134"/>
      <c r="Y11" s="134"/>
    </row>
    <row r="12" spans="1:25" s="131" customFormat="1" ht="52.5" customHeight="1" thickBot="1">
      <c r="A12" s="469" t="s">
        <v>173</v>
      </c>
      <c r="B12" s="470"/>
      <c r="C12" s="470"/>
      <c r="D12" s="470"/>
      <c r="E12" s="470"/>
      <c r="F12" s="470"/>
      <c r="G12" s="470"/>
      <c r="H12" s="470"/>
      <c r="I12" s="470"/>
      <c r="J12" s="470"/>
      <c r="K12" s="470"/>
      <c r="L12" s="470"/>
      <c r="M12" s="470"/>
      <c r="N12" s="470"/>
      <c r="O12" s="470"/>
      <c r="P12" s="470"/>
      <c r="Q12" s="470"/>
      <c r="R12" s="470"/>
      <c r="S12" s="470"/>
      <c r="T12" s="470"/>
      <c r="U12" s="470"/>
      <c r="V12" s="470"/>
      <c r="W12" s="470"/>
      <c r="X12" s="471"/>
      <c r="Y12" s="134"/>
    </row>
    <row r="13" spans="1:25" s="135" customFormat="1" ht="30.75" customHeight="1" thickBot="1">
      <c r="A13" s="137"/>
      <c r="X13" s="138"/>
      <c r="Y13" s="134"/>
    </row>
    <row r="14" spans="1:25" s="135" customFormat="1" ht="90.75" customHeight="1" thickBot="1">
      <c r="A14" s="137"/>
      <c r="B14" s="472" t="s">
        <v>147</v>
      </c>
      <c r="C14" s="473"/>
      <c r="D14" s="473"/>
      <c r="E14" s="473"/>
      <c r="F14" s="473"/>
      <c r="G14" s="473"/>
      <c r="H14" s="473"/>
      <c r="I14" s="473"/>
      <c r="J14" s="474" t="s">
        <v>284</v>
      </c>
      <c r="K14" s="475"/>
      <c r="L14" s="475"/>
      <c r="M14" s="475"/>
      <c r="N14" s="475"/>
      <c r="O14" s="475"/>
      <c r="P14" s="475"/>
      <c r="Q14" s="475"/>
      <c r="R14" s="475"/>
      <c r="S14" s="475"/>
      <c r="T14" s="475"/>
      <c r="U14" s="475"/>
      <c r="V14" s="475"/>
      <c r="W14" s="476"/>
      <c r="X14" s="138"/>
      <c r="Y14" s="137"/>
    </row>
    <row r="15" spans="1:25" s="135" customFormat="1" ht="26.25" customHeight="1">
      <c r="A15" s="137"/>
      <c r="P15" s="477"/>
      <c r="Q15" s="477"/>
      <c r="R15" s="477"/>
      <c r="S15" s="477"/>
      <c r="T15" s="477"/>
      <c r="X15" s="138"/>
      <c r="Y15" s="137"/>
    </row>
    <row r="16" spans="1:25" s="135" customFormat="1" ht="67.5" customHeight="1" thickBot="1">
      <c r="A16" s="137"/>
      <c r="B16" s="131" t="s">
        <v>148</v>
      </c>
      <c r="P16" s="478"/>
      <c r="Q16" s="478"/>
      <c r="R16" s="478"/>
      <c r="S16" s="478"/>
      <c r="T16" s="478"/>
      <c r="U16" s="139"/>
      <c r="V16" s="139"/>
      <c r="W16" s="139"/>
      <c r="X16" s="138"/>
      <c r="Y16" s="137"/>
    </row>
    <row r="17" spans="1:33" s="135" customFormat="1" ht="96" customHeight="1" thickBot="1">
      <c r="A17" s="137"/>
      <c r="B17" s="457" t="s">
        <v>149</v>
      </c>
      <c r="C17" s="462"/>
      <c r="D17" s="462"/>
      <c r="E17" s="463"/>
      <c r="F17" s="464" t="s">
        <v>281</v>
      </c>
      <c r="G17" s="465"/>
      <c r="H17" s="465"/>
      <c r="I17" s="465"/>
      <c r="J17" s="453" t="s">
        <v>312</v>
      </c>
      <c r="K17" s="466"/>
      <c r="L17" s="420" t="s">
        <v>139</v>
      </c>
      <c r="M17" s="461"/>
      <c r="N17" s="461"/>
      <c r="O17" s="467"/>
      <c r="P17" s="468" t="s">
        <v>313</v>
      </c>
      <c r="Q17" s="465"/>
      <c r="R17" s="465"/>
      <c r="S17" s="465"/>
      <c r="T17" s="465"/>
      <c r="U17" s="453" t="s">
        <v>314</v>
      </c>
      <c r="V17" s="454"/>
      <c r="W17" s="455"/>
      <c r="X17" s="138"/>
      <c r="Y17" s="137"/>
      <c r="AB17" s="456" t="s">
        <v>150</v>
      </c>
      <c r="AC17" s="456"/>
      <c r="AD17" s="456"/>
      <c r="AE17" s="456"/>
      <c r="AF17" s="456"/>
      <c r="AG17" s="456"/>
    </row>
    <row r="18" spans="1:33" s="135" customFormat="1" ht="96" customHeight="1" thickBot="1">
      <c r="A18" s="137"/>
      <c r="B18" s="457" t="s">
        <v>151</v>
      </c>
      <c r="C18" s="430"/>
      <c r="D18" s="430"/>
      <c r="E18" s="458"/>
      <c r="F18" s="459" t="s">
        <v>315</v>
      </c>
      <c r="G18" s="428"/>
      <c r="H18" s="428"/>
      <c r="I18" s="428"/>
      <c r="J18" s="428"/>
      <c r="K18" s="460"/>
      <c r="L18" s="420" t="s">
        <v>152</v>
      </c>
      <c r="M18" s="461"/>
      <c r="N18" s="461"/>
      <c r="O18" s="461"/>
      <c r="P18" s="427" t="s">
        <v>316</v>
      </c>
      <c r="Q18" s="428"/>
      <c r="R18" s="428"/>
      <c r="S18" s="428"/>
      <c r="T18" s="428"/>
      <c r="U18" s="428"/>
      <c r="V18" s="428"/>
      <c r="W18" s="460"/>
      <c r="X18" s="138"/>
      <c r="Y18" s="137"/>
    </row>
    <row r="19" spans="1:33" s="135" customFormat="1" ht="111" customHeight="1" thickBot="1">
      <c r="A19" s="137"/>
      <c r="B19" s="420" t="s">
        <v>153</v>
      </c>
      <c r="C19" s="421"/>
      <c r="D19" s="421"/>
      <c r="E19" s="421"/>
      <c r="F19" s="422" t="s">
        <v>317</v>
      </c>
      <c r="G19" s="423"/>
      <c r="H19" s="423"/>
      <c r="I19" s="423"/>
      <c r="J19" s="423"/>
      <c r="K19" s="424"/>
      <c r="L19" s="425" t="s">
        <v>154</v>
      </c>
      <c r="M19" s="426"/>
      <c r="N19" s="426"/>
      <c r="O19" s="426"/>
      <c r="P19" s="427" t="s">
        <v>318</v>
      </c>
      <c r="Q19" s="428"/>
      <c r="R19" s="428"/>
      <c r="S19" s="428"/>
      <c r="T19" s="428"/>
      <c r="U19" s="428"/>
      <c r="V19" s="428"/>
      <c r="W19" s="140"/>
      <c r="X19" s="138"/>
      <c r="Y19" s="137"/>
    </row>
    <row r="20" spans="1:33" s="135" customFormat="1" ht="27" customHeight="1">
      <c r="A20" s="137"/>
      <c r="B20" s="141"/>
      <c r="C20" s="141"/>
      <c r="D20" s="141"/>
      <c r="E20" s="141"/>
      <c r="J20" s="142"/>
      <c r="K20" s="142"/>
      <c r="L20" s="142"/>
      <c r="M20" s="142"/>
      <c r="N20" s="141"/>
      <c r="O20" s="141"/>
      <c r="P20" s="141"/>
      <c r="Q20" s="192"/>
      <c r="R20" s="192"/>
      <c r="X20" s="138"/>
      <c r="Y20" s="137"/>
    </row>
    <row r="21" spans="1:33" s="135" customFormat="1" ht="28" customHeight="1">
      <c r="A21" s="137"/>
      <c r="B21" s="143" t="s">
        <v>155</v>
      </c>
      <c r="C21" s="141"/>
      <c r="D21" s="141"/>
      <c r="E21" s="141"/>
      <c r="F21" s="141"/>
      <c r="G21" s="141"/>
      <c r="H21" s="141"/>
      <c r="I21" s="141"/>
      <c r="J21" s="141"/>
      <c r="K21" s="141"/>
      <c r="L21" s="141"/>
      <c r="M21" s="141"/>
      <c r="N21" s="141"/>
      <c r="O21" s="141"/>
      <c r="P21" s="144"/>
      <c r="Q21" s="144"/>
      <c r="R21" s="144"/>
      <c r="S21" s="144"/>
      <c r="T21" s="192"/>
      <c r="U21" s="192"/>
      <c r="X21" s="138"/>
      <c r="Y21" s="137"/>
    </row>
    <row r="22" spans="1:33" s="146" customFormat="1" ht="28" customHeight="1">
      <c r="A22" s="145"/>
      <c r="C22" s="147" t="s">
        <v>156</v>
      </c>
      <c r="D22" s="148"/>
      <c r="E22" s="148"/>
      <c r="F22" s="148"/>
      <c r="G22" s="148"/>
      <c r="H22" s="148"/>
      <c r="I22" s="148"/>
      <c r="J22" s="148"/>
      <c r="K22" s="148"/>
      <c r="L22" s="148"/>
      <c r="M22" s="148"/>
      <c r="N22" s="148"/>
      <c r="O22" s="148"/>
      <c r="P22" s="149"/>
      <c r="Q22" s="149"/>
      <c r="R22" s="149"/>
      <c r="S22" s="149"/>
      <c r="T22" s="147"/>
      <c r="U22" s="147"/>
      <c r="V22" s="147"/>
      <c r="X22" s="150"/>
      <c r="Y22" s="137"/>
    </row>
    <row r="23" spans="1:33" s="146" customFormat="1" ht="28" customHeight="1" thickBot="1">
      <c r="A23" s="145"/>
      <c r="C23" s="147" t="s">
        <v>157</v>
      </c>
      <c r="D23" s="148"/>
      <c r="E23" s="148"/>
      <c r="F23" s="148"/>
      <c r="G23" s="148"/>
      <c r="H23" s="148"/>
      <c r="I23" s="148"/>
      <c r="J23" s="148"/>
      <c r="K23" s="148"/>
      <c r="L23" s="148"/>
      <c r="M23" s="148"/>
      <c r="N23" s="148"/>
      <c r="O23" s="148"/>
      <c r="P23" s="149"/>
      <c r="Q23" s="149"/>
      <c r="R23" s="149"/>
      <c r="S23" s="149"/>
      <c r="T23" s="147"/>
      <c r="U23" s="147"/>
      <c r="V23" s="147"/>
      <c r="X23" s="150"/>
      <c r="Y23" s="137"/>
    </row>
    <row r="24" spans="1:33" s="146" customFormat="1" ht="74.25" customHeight="1" thickBot="1">
      <c r="A24" s="145"/>
      <c r="B24" s="429" t="s">
        <v>158</v>
      </c>
      <c r="C24" s="430"/>
      <c r="D24" s="430"/>
      <c r="E24" s="431"/>
      <c r="F24" s="421" t="s">
        <v>159</v>
      </c>
      <c r="G24" s="438"/>
      <c r="H24" s="439"/>
      <c r="I24" s="440"/>
      <c r="J24" s="440"/>
      <c r="K24" s="440"/>
      <c r="L24" s="440"/>
      <c r="M24" s="440"/>
      <c r="N24" s="440"/>
      <c r="O24" s="441" t="s">
        <v>160</v>
      </c>
      <c r="P24" s="442"/>
      <c r="Q24" s="443"/>
      <c r="R24" s="444"/>
      <c r="S24" s="445"/>
      <c r="X24" s="150"/>
      <c r="Y24" s="137"/>
    </row>
    <row r="25" spans="1:33" s="146" customFormat="1" ht="74.25" customHeight="1" thickBot="1">
      <c r="A25" s="145"/>
      <c r="B25" s="432"/>
      <c r="C25" s="433"/>
      <c r="D25" s="433"/>
      <c r="E25" s="434"/>
      <c r="F25" s="421" t="s">
        <v>140</v>
      </c>
      <c r="G25" s="421"/>
      <c r="H25" s="446"/>
      <c r="I25" s="440"/>
      <c r="J25" s="440"/>
      <c r="K25" s="440"/>
      <c r="L25" s="440"/>
      <c r="M25" s="440"/>
      <c r="N25" s="447"/>
      <c r="O25" s="441" t="s">
        <v>161</v>
      </c>
      <c r="P25" s="442"/>
      <c r="Q25" s="446"/>
      <c r="R25" s="440"/>
      <c r="S25" s="440"/>
      <c r="T25" s="447"/>
      <c r="U25" s="148"/>
      <c r="V25" s="148"/>
      <c r="W25" s="148"/>
      <c r="X25" s="150"/>
      <c r="Y25" s="137"/>
    </row>
    <row r="26" spans="1:33" s="135" customFormat="1" ht="73.5" customHeight="1" thickBot="1">
      <c r="A26" s="137"/>
      <c r="B26" s="432"/>
      <c r="C26" s="433"/>
      <c r="D26" s="433"/>
      <c r="E26" s="434"/>
      <c r="F26" s="448" t="s">
        <v>162</v>
      </c>
      <c r="G26" s="449"/>
      <c r="H26" s="151">
        <v>1</v>
      </c>
      <c r="I26" s="152"/>
      <c r="J26" s="152"/>
      <c r="K26" s="152"/>
      <c r="L26" s="153">
        <v>0</v>
      </c>
      <c r="M26" s="450"/>
      <c r="N26" s="451"/>
      <c r="O26" s="451"/>
      <c r="X26" s="138"/>
      <c r="Y26" s="137"/>
    </row>
    <row r="27" spans="1:33" s="135" customFormat="1" ht="73.5" customHeight="1" thickBot="1">
      <c r="A27" s="137"/>
      <c r="B27" s="435"/>
      <c r="C27" s="436"/>
      <c r="D27" s="436"/>
      <c r="E27" s="437"/>
      <c r="F27" s="436" t="s">
        <v>163</v>
      </c>
      <c r="G27" s="452"/>
      <c r="H27" s="154"/>
      <c r="I27" s="155"/>
      <c r="J27" s="155"/>
      <c r="K27" s="155"/>
      <c r="L27" s="155"/>
      <c r="M27" s="155"/>
      <c r="N27" s="155"/>
      <c r="O27" s="156">
        <v>1</v>
      </c>
      <c r="P27" s="409" t="s">
        <v>164</v>
      </c>
      <c r="Q27" s="410"/>
      <c r="R27" s="410"/>
      <c r="S27" s="410"/>
      <c r="T27" s="410"/>
      <c r="U27" s="410"/>
      <c r="V27" s="410"/>
      <c r="W27" s="410"/>
      <c r="X27" s="411"/>
      <c r="Y27" s="137"/>
    </row>
    <row r="28" spans="1:33" s="135" customFormat="1" ht="30" customHeight="1" thickBot="1">
      <c r="A28" s="157"/>
      <c r="B28" s="158"/>
      <c r="C28" s="158"/>
      <c r="D28" s="158"/>
      <c r="E28" s="158"/>
      <c r="F28" s="158"/>
      <c r="G28" s="158"/>
      <c r="H28" s="159"/>
      <c r="I28" s="158"/>
      <c r="J28" s="158"/>
      <c r="K28" s="158"/>
      <c r="L28" s="158"/>
      <c r="M28" s="158"/>
      <c r="N28" s="158"/>
      <c r="O28" s="158"/>
      <c r="P28" s="158"/>
      <c r="Q28" s="158"/>
      <c r="R28" s="158"/>
      <c r="S28" s="158"/>
      <c r="T28" s="158"/>
      <c r="U28" s="158"/>
      <c r="V28" s="158"/>
      <c r="W28" s="158"/>
      <c r="X28" s="160"/>
      <c r="Y28" s="137"/>
    </row>
    <row r="29" spans="1:33" s="135" customFormat="1" ht="18" customHeight="1"/>
    <row r="30" spans="1:33" s="135" customFormat="1" ht="61.5" customHeight="1">
      <c r="J30" s="415" t="s">
        <v>165</v>
      </c>
      <c r="K30" s="415"/>
      <c r="L30" s="415"/>
      <c r="M30" s="415"/>
      <c r="N30" s="415"/>
      <c r="O30" s="415"/>
      <c r="P30" s="415"/>
      <c r="Q30" s="415"/>
      <c r="R30" s="415"/>
      <c r="S30" s="415"/>
      <c r="T30" s="415"/>
      <c r="U30" s="415"/>
      <c r="V30" s="415"/>
      <c r="W30" s="415"/>
      <c r="X30" s="415"/>
      <c r="Y30" s="415"/>
    </row>
    <row r="31" spans="1:33" s="131" customFormat="1" ht="69" customHeight="1">
      <c r="D31" s="416"/>
      <c r="E31" s="416"/>
      <c r="F31" s="416"/>
      <c r="G31" s="416"/>
      <c r="H31" s="416"/>
      <c r="I31" s="416"/>
      <c r="J31" s="134"/>
      <c r="K31" s="417" t="s">
        <v>166</v>
      </c>
      <c r="L31" s="417"/>
      <c r="M31" s="414" t="s">
        <v>319</v>
      </c>
      <c r="N31" s="414"/>
      <c r="O31" s="414"/>
      <c r="P31" s="414"/>
      <c r="Q31" s="414" t="s">
        <v>146</v>
      </c>
      <c r="R31" s="414"/>
      <c r="S31" s="414" t="s">
        <v>281</v>
      </c>
      <c r="T31" s="414"/>
      <c r="U31" s="414"/>
      <c r="V31" s="414"/>
      <c r="W31" s="414"/>
      <c r="X31" s="414"/>
      <c r="Y31" s="134"/>
    </row>
    <row r="32" spans="1:33" s="131" customFormat="1" ht="69" customHeight="1">
      <c r="D32" s="416"/>
      <c r="E32" s="416"/>
      <c r="F32" s="416"/>
      <c r="G32" s="416"/>
      <c r="H32" s="416"/>
      <c r="I32" s="416"/>
      <c r="J32" s="134"/>
      <c r="K32" s="418" t="s">
        <v>19</v>
      </c>
      <c r="L32" s="418"/>
      <c r="M32" s="419" t="s">
        <v>275</v>
      </c>
      <c r="N32" s="419"/>
      <c r="O32" s="419"/>
      <c r="P32" s="419"/>
      <c r="Q32" s="419"/>
      <c r="R32" s="419"/>
      <c r="S32" s="419"/>
      <c r="T32" s="419"/>
      <c r="U32" s="419"/>
      <c r="V32" s="419"/>
      <c r="W32" s="419"/>
      <c r="X32" s="419"/>
      <c r="Y32" s="134"/>
    </row>
    <row r="33" spans="1:25" s="131" customFormat="1" ht="69" customHeight="1">
      <c r="K33" s="412" t="s">
        <v>167</v>
      </c>
      <c r="L33" s="412"/>
      <c r="M33" s="413" t="s">
        <v>276</v>
      </c>
      <c r="N33" s="414"/>
      <c r="O33" s="414"/>
      <c r="P33" s="414"/>
      <c r="Q33" s="414"/>
      <c r="R33" s="414"/>
      <c r="S33" s="414"/>
      <c r="T33" s="414"/>
      <c r="U33" s="414"/>
      <c r="V33" s="414"/>
      <c r="W33" s="414"/>
      <c r="X33" s="414"/>
      <c r="Y33" s="134"/>
    </row>
    <row r="34" spans="1:25" s="135" customFormat="1" ht="96.75" customHeight="1"/>
    <row r="35" spans="1:25" ht="32.25" hidden="1" customHeight="1">
      <c r="A35" s="161" t="s">
        <v>168</v>
      </c>
    </row>
    <row r="36" spans="1:25" s="135" customFormat="1" ht="40" customHeight="1"/>
    <row r="37" spans="1:25" s="135" customFormat="1" ht="30" customHeight="1"/>
    <row r="38" spans="1:25" s="135" customFormat="1" ht="30" customHeight="1"/>
    <row r="39" spans="1:25" s="135" customFormat="1" ht="21"/>
    <row r="40" spans="1:25" s="135" customFormat="1" ht="21"/>
    <row r="41" spans="1:25" s="135" customFormat="1" ht="21"/>
    <row r="42" spans="1:25" s="135" customFormat="1" ht="21"/>
    <row r="43" spans="1:25" ht="21">
      <c r="Y43" s="135"/>
    </row>
    <row r="44" spans="1:25" ht="21">
      <c r="Y44" s="135"/>
    </row>
  </sheetData>
  <dataConsolidate/>
  <mergeCells count="52">
    <mergeCell ref="K7:L7"/>
    <mergeCell ref="M7:P7"/>
    <mergeCell ref="Q7:R7"/>
    <mergeCell ref="S7:X7"/>
    <mergeCell ref="A1:Y1"/>
    <mergeCell ref="L4:N4"/>
    <mergeCell ref="P4:S4"/>
    <mergeCell ref="K5:X5"/>
    <mergeCell ref="M6:X6"/>
    <mergeCell ref="J9:Y9"/>
    <mergeCell ref="A12:X12"/>
    <mergeCell ref="B14:I14"/>
    <mergeCell ref="J14:W14"/>
    <mergeCell ref="P15:T16"/>
    <mergeCell ref="U17:W17"/>
    <mergeCell ref="AB17:AG17"/>
    <mergeCell ref="B18:E18"/>
    <mergeCell ref="F18:K18"/>
    <mergeCell ref="L18:O18"/>
    <mergeCell ref="P18:W18"/>
    <mergeCell ref="B17:E17"/>
    <mergeCell ref="F17:I17"/>
    <mergeCell ref="J17:K17"/>
    <mergeCell ref="L17:O17"/>
    <mergeCell ref="P17:T17"/>
    <mergeCell ref="B19:E19"/>
    <mergeCell ref="F19:K19"/>
    <mergeCell ref="L19:O19"/>
    <mergeCell ref="P19:V19"/>
    <mergeCell ref="B24:E27"/>
    <mergeCell ref="F24:G24"/>
    <mergeCell ref="H24:N24"/>
    <mergeCell ref="O24:P24"/>
    <mergeCell ref="Q24:S24"/>
    <mergeCell ref="F25:G25"/>
    <mergeCell ref="H25:N25"/>
    <mergeCell ref="O25:P25"/>
    <mergeCell ref="Q25:T25"/>
    <mergeCell ref="F26:G26"/>
    <mergeCell ref="M26:O26"/>
    <mergeCell ref="F27:G27"/>
    <mergeCell ref="P27:X27"/>
    <mergeCell ref="K33:L33"/>
    <mergeCell ref="M33:X33"/>
    <mergeCell ref="J30:Y30"/>
    <mergeCell ref="D31:I32"/>
    <mergeCell ref="K31:L31"/>
    <mergeCell ref="M31:P31"/>
    <mergeCell ref="Q31:R31"/>
    <mergeCell ref="S31:X31"/>
    <mergeCell ref="K32:L32"/>
    <mergeCell ref="M32:X32"/>
  </mergeCells>
  <phoneticPr fontId="7"/>
  <dataValidations count="8">
    <dataValidation type="textLength" operator="equal" allowBlank="1" showInputMessage="1" showErrorMessage="1" error="ここは７桁で入力して下さい。" sqref="H27:N27" xr:uid="{2A8A4EF9-C71C-44EA-9173-AB8719670FDF}">
      <formula1>7</formula1>
    </dataValidation>
    <dataValidation type="textLength" operator="equal" allowBlank="1" showInputMessage="1" showErrorMessage="1" error="ここは３桁で入力して下さい。" sqref="I26:K26" xr:uid="{AF1E7A52-50BB-4B59-8A11-7B24E0EDDE41}">
      <formula1>3</formula1>
    </dataValidation>
    <dataValidation type="list" allowBlank="1" showInputMessage="1" showErrorMessage="1" prompt="選択してください。" sqref="U17:W17" xr:uid="{3CEFCD02-5B01-4A2F-88E0-C3890986E777}">
      <formula1>"支店,営業部,出張所,公務部,本店"</formula1>
    </dataValidation>
    <dataValidation type="textLength" operator="equal" allowBlank="1" showInputMessage="1" showErrorMessage="1" error="4桁で入力して下さい。" sqref="F18:K18" xr:uid="{579A4191-3AC4-4D6E-A562-701A138F1867}">
      <formula1>4</formula1>
    </dataValidation>
    <dataValidation type="list" allowBlank="1" showInputMessage="1" showErrorMessage="1" prompt="選択してください。" sqref="J17:K17" xr:uid="{453AF372-4DEF-42D6-965C-50B20F48D9E0}">
      <formula1>"銀行,信用金庫,農協"</formula1>
    </dataValidation>
    <dataValidation type="list" allowBlank="1" showInputMessage="1" showErrorMessage="1" prompt="選択してください。" sqref="F19:K19" xr:uid="{12B950C7-9026-43DE-8DEA-2DE31A2AE7B5}">
      <formula1>"普通預金,当座預金,別段預金"</formula1>
    </dataValidation>
    <dataValidation type="textLength" operator="equal" allowBlank="1" showInputMessage="1" showErrorMessage="1" error="3桁で入力して下さい。" sqref="P18:W18" xr:uid="{7FD9828E-C01B-4C83-9909-4F8F8DDCCEBE}">
      <formula1>3</formula1>
    </dataValidation>
    <dataValidation type="list" allowBlank="1" showInputMessage="1" showErrorMessage="1" sqref="Q25:W25" xr:uid="{DD282FEE-BDEA-46A6-82D3-10C375FFEE63}">
      <formula1>"普通,当座"</formula1>
    </dataValidation>
  </dataValidations>
  <hyperlinks>
    <hyperlink ref="M33" r:id="rId1" xr:uid="{1A54AFF4-8C91-4422-B9EC-772B65A52FF7}"/>
  </hyperlinks>
  <printOptions horizontalCentered="1"/>
  <pageMargins left="0.7" right="0.7" top="0.75" bottom="0.75" header="0.3" footer="0.3"/>
  <pageSetup paperSize="9" scale="40" orientation="portrait" r:id="rId2"/>
  <headerFooter alignWithMargins="0"/>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73" zoomScale="55" zoomScaleNormal="55" workbookViewId="0">
      <selection activeCell="G69" sqref="G69"/>
    </sheetView>
  </sheetViews>
  <sheetFormatPr defaultColWidth="9" defaultRowHeight="14"/>
  <cols>
    <col min="1" max="2" width="3.90625" style="8" customWidth="1"/>
    <col min="3" max="3" width="13.90625" style="8" customWidth="1"/>
    <col min="4" max="4" width="3.90625" style="8" customWidth="1"/>
    <col min="5" max="5" width="35.6328125" style="8" customWidth="1"/>
    <col min="6" max="6" width="26.08984375" style="8" customWidth="1"/>
    <col min="7" max="7" width="63.6328125" style="8" customWidth="1"/>
    <col min="8" max="8" width="26.36328125" style="8" customWidth="1"/>
    <col min="9" max="9" width="63.6328125" style="8" customWidth="1"/>
    <col min="10" max="10" width="26.36328125" style="8" customWidth="1"/>
    <col min="11" max="16384" width="9" style="8"/>
  </cols>
  <sheetData>
    <row r="1" spans="1:15" ht="26.25" customHeight="1">
      <c r="A1" s="6" t="s">
        <v>39</v>
      </c>
      <c r="B1" s="7"/>
      <c r="C1" s="6" t="s">
        <v>40</v>
      </c>
      <c r="I1" s="6"/>
      <c r="J1" s="6"/>
    </row>
    <row r="2" spans="1:15" ht="27" customHeight="1">
      <c r="A2" s="9" t="s">
        <v>41</v>
      </c>
      <c r="B2" s="10"/>
      <c r="C2" s="11"/>
      <c r="D2" s="11"/>
      <c r="E2" s="11"/>
      <c r="F2" s="11"/>
      <c r="G2" s="11"/>
      <c r="H2" s="12"/>
      <c r="I2" s="527" t="s">
        <v>42</v>
      </c>
      <c r="J2" s="528"/>
    </row>
    <row r="3" spans="1:15" ht="30" customHeight="1">
      <c r="A3" s="13"/>
      <c r="B3" s="14"/>
      <c r="C3" s="15"/>
      <c r="D3" s="15"/>
      <c r="E3" s="15"/>
      <c r="F3" s="15"/>
      <c r="G3" s="16" t="s">
        <v>43</v>
      </c>
      <c r="H3" s="17"/>
    </row>
    <row r="4" spans="1:15" ht="71.25" customHeight="1">
      <c r="A4" s="18"/>
      <c r="B4" s="19"/>
      <c r="C4" s="510" t="s">
        <v>44</v>
      </c>
      <c r="D4" s="511"/>
      <c r="E4" s="511"/>
      <c r="F4" s="512"/>
      <c r="G4" s="529" t="s">
        <v>45</v>
      </c>
      <c r="H4" s="530"/>
    </row>
    <row r="5" spans="1:15" ht="19" customHeight="1">
      <c r="A5" s="20"/>
      <c r="B5" s="21"/>
      <c r="C5" s="505" t="s">
        <v>46</v>
      </c>
      <c r="D5" s="22">
        <v>1</v>
      </c>
      <c r="E5" s="500" t="s">
        <v>47</v>
      </c>
      <c r="F5" s="22" t="s">
        <v>48</v>
      </c>
      <c r="G5" s="23">
        <v>653</v>
      </c>
      <c r="H5" s="24" t="s">
        <v>49</v>
      </c>
      <c r="K5" s="25"/>
      <c r="L5" s="26"/>
      <c r="M5" s="25"/>
      <c r="N5" s="26"/>
      <c r="O5" s="27"/>
    </row>
    <row r="6" spans="1:15" ht="19" customHeight="1">
      <c r="A6" s="20"/>
      <c r="B6" s="21"/>
      <c r="C6" s="505"/>
      <c r="D6" s="22">
        <v>2</v>
      </c>
      <c r="E6" s="500"/>
      <c r="F6" s="22" t="s">
        <v>50</v>
      </c>
      <c r="G6" s="23">
        <v>831</v>
      </c>
      <c r="H6" s="24" t="s">
        <v>49</v>
      </c>
      <c r="K6" s="25"/>
      <c r="L6" s="26"/>
      <c r="M6" s="25"/>
      <c r="N6" s="26"/>
      <c r="O6" s="27"/>
    </row>
    <row r="7" spans="1:15" ht="19" customHeight="1">
      <c r="A7" s="20"/>
      <c r="B7" s="21"/>
      <c r="C7" s="505"/>
      <c r="D7" s="22">
        <v>3</v>
      </c>
      <c r="E7" s="500"/>
      <c r="F7" s="22" t="s">
        <v>51</v>
      </c>
      <c r="G7" s="23">
        <v>1075</v>
      </c>
      <c r="H7" s="24" t="s">
        <v>49</v>
      </c>
      <c r="K7" s="25"/>
      <c r="L7" s="26"/>
      <c r="M7" s="25"/>
      <c r="N7" s="26"/>
      <c r="O7" s="27"/>
    </row>
    <row r="8" spans="1:15" ht="19" customHeight="1">
      <c r="A8" s="20"/>
      <c r="B8" s="21"/>
      <c r="C8" s="505"/>
      <c r="D8" s="22">
        <v>4</v>
      </c>
      <c r="E8" s="501" t="s">
        <v>52</v>
      </c>
      <c r="F8" s="501"/>
      <c r="G8" s="23">
        <v>305</v>
      </c>
      <c r="H8" s="24" t="s">
        <v>49</v>
      </c>
      <c r="K8" s="25"/>
      <c r="L8" s="26"/>
      <c r="M8" s="25"/>
      <c r="N8" s="26"/>
      <c r="O8" s="27"/>
    </row>
    <row r="9" spans="1:15" ht="19" customHeight="1">
      <c r="A9" s="20"/>
      <c r="B9" s="21"/>
      <c r="C9" s="505"/>
      <c r="D9" s="22">
        <v>5</v>
      </c>
      <c r="E9" s="500" t="s">
        <v>53</v>
      </c>
      <c r="F9" s="500"/>
      <c r="G9" s="23">
        <v>340</v>
      </c>
      <c r="H9" s="24" t="s">
        <v>49</v>
      </c>
      <c r="K9" s="25"/>
      <c r="L9" s="26"/>
      <c r="M9" s="25"/>
      <c r="N9" s="26"/>
      <c r="O9" s="27"/>
    </row>
    <row r="10" spans="1:15" ht="19" customHeight="1">
      <c r="A10" s="20"/>
      <c r="B10" s="21"/>
      <c r="C10" s="505"/>
      <c r="D10" s="22">
        <v>6</v>
      </c>
      <c r="E10" s="500" t="s">
        <v>54</v>
      </c>
      <c r="F10" s="22" t="s">
        <v>48</v>
      </c>
      <c r="G10" s="23">
        <v>642</v>
      </c>
      <c r="H10" s="24" t="s">
        <v>49</v>
      </c>
      <c r="K10" s="25"/>
      <c r="L10" s="26"/>
      <c r="M10" s="25"/>
      <c r="N10" s="26"/>
      <c r="O10" s="27"/>
    </row>
    <row r="11" spans="1:15" ht="19" customHeight="1">
      <c r="A11" s="20"/>
      <c r="B11" s="21"/>
      <c r="C11" s="505"/>
      <c r="D11" s="22">
        <v>7</v>
      </c>
      <c r="E11" s="500"/>
      <c r="F11" s="22" t="s">
        <v>50</v>
      </c>
      <c r="G11" s="23">
        <v>776</v>
      </c>
      <c r="H11" s="24" t="s">
        <v>49</v>
      </c>
      <c r="K11" s="25"/>
      <c r="L11" s="26"/>
      <c r="M11" s="25"/>
      <c r="N11" s="26"/>
      <c r="O11" s="27"/>
    </row>
    <row r="12" spans="1:15" ht="19" customHeight="1">
      <c r="A12" s="20"/>
      <c r="B12" s="21"/>
      <c r="C12" s="505"/>
      <c r="D12" s="22">
        <v>8</v>
      </c>
      <c r="E12" s="500"/>
      <c r="F12" s="22" t="s">
        <v>51</v>
      </c>
      <c r="G12" s="23">
        <v>1272</v>
      </c>
      <c r="H12" s="24" t="s">
        <v>49</v>
      </c>
      <c r="K12" s="25"/>
      <c r="L12" s="26"/>
      <c r="M12" s="25"/>
      <c r="N12" s="26"/>
      <c r="O12" s="27"/>
    </row>
    <row r="13" spans="1:15" ht="19" customHeight="1">
      <c r="A13" s="20"/>
      <c r="B13" s="21"/>
      <c r="C13" s="28" t="s">
        <v>55</v>
      </c>
      <c r="D13" s="22">
        <v>9</v>
      </c>
      <c r="E13" s="500" t="s">
        <v>56</v>
      </c>
      <c r="F13" s="500"/>
      <c r="G13" s="23">
        <v>44</v>
      </c>
      <c r="H13" s="24" t="s">
        <v>57</v>
      </c>
      <c r="K13" s="25"/>
      <c r="L13" s="27"/>
      <c r="M13" s="27"/>
      <c r="N13" s="26"/>
      <c r="O13" s="25"/>
    </row>
    <row r="14" spans="1:15" ht="19" customHeight="1">
      <c r="A14" s="20"/>
      <c r="B14" s="21"/>
      <c r="C14" s="505" t="s">
        <v>58</v>
      </c>
      <c r="D14" s="22">
        <v>10</v>
      </c>
      <c r="E14" s="500" t="s">
        <v>59</v>
      </c>
      <c r="F14" s="500"/>
      <c r="G14" s="23">
        <v>500</v>
      </c>
      <c r="H14" s="24" t="s">
        <v>49</v>
      </c>
      <c r="K14" s="25"/>
      <c r="L14" s="26"/>
      <c r="M14" s="25"/>
      <c r="N14" s="26"/>
      <c r="O14" s="27"/>
    </row>
    <row r="15" spans="1:15" ht="19" customHeight="1">
      <c r="A15" s="20"/>
      <c r="B15" s="21"/>
      <c r="C15" s="505"/>
      <c r="D15" s="22">
        <v>11</v>
      </c>
      <c r="E15" s="500" t="s">
        <v>60</v>
      </c>
      <c r="F15" s="500"/>
      <c r="G15" s="23">
        <v>431</v>
      </c>
      <c r="H15" s="24" t="s">
        <v>49</v>
      </c>
      <c r="K15" s="25"/>
      <c r="L15" s="26"/>
      <c r="M15" s="25"/>
      <c r="N15" s="26"/>
      <c r="O15" s="27"/>
    </row>
    <row r="16" spans="1:15" ht="19" customHeight="1">
      <c r="A16" s="20"/>
      <c r="B16" s="21"/>
      <c r="C16" s="505"/>
      <c r="D16" s="22">
        <v>12</v>
      </c>
      <c r="E16" s="500" t="s">
        <v>61</v>
      </c>
      <c r="F16" s="500"/>
      <c r="G16" s="23">
        <v>464</v>
      </c>
      <c r="H16" s="24" t="s">
        <v>49</v>
      </c>
      <c r="K16" s="25"/>
      <c r="L16" s="26"/>
      <c r="M16" s="25"/>
      <c r="N16" s="26"/>
      <c r="O16" s="27"/>
    </row>
    <row r="17" spans="1:28" ht="19" customHeight="1">
      <c r="A17" s="20"/>
      <c r="B17" s="21"/>
      <c r="C17" s="505"/>
      <c r="D17" s="22">
        <v>13</v>
      </c>
      <c r="E17" s="500" t="s">
        <v>62</v>
      </c>
      <c r="F17" s="500"/>
      <c r="G17" s="23">
        <v>153</v>
      </c>
      <c r="H17" s="24" t="s">
        <v>49</v>
      </c>
      <c r="K17" s="25"/>
      <c r="L17" s="26"/>
      <c r="M17" s="25"/>
      <c r="N17" s="26"/>
      <c r="O17" s="27"/>
    </row>
    <row r="18" spans="1:28" ht="19" customHeight="1">
      <c r="A18" s="20"/>
      <c r="B18" s="21"/>
      <c r="C18" s="505"/>
      <c r="D18" s="22">
        <v>14</v>
      </c>
      <c r="E18" s="500" t="s">
        <v>63</v>
      </c>
      <c r="F18" s="500"/>
      <c r="G18" s="23">
        <v>1002</v>
      </c>
      <c r="H18" s="24" t="s">
        <v>49</v>
      </c>
      <c r="K18" s="25"/>
      <c r="L18" s="26"/>
      <c r="M18" s="25"/>
      <c r="N18" s="26"/>
      <c r="O18" s="27"/>
    </row>
    <row r="19" spans="1:28" ht="19" customHeight="1">
      <c r="A19" s="20"/>
      <c r="B19" s="21"/>
      <c r="C19" s="505"/>
      <c r="D19" s="22">
        <v>15</v>
      </c>
      <c r="E19" s="500" t="s">
        <v>64</v>
      </c>
      <c r="F19" s="500"/>
      <c r="G19" s="23">
        <v>573</v>
      </c>
      <c r="H19" s="24" t="s">
        <v>49</v>
      </c>
      <c r="K19" s="25"/>
      <c r="L19" s="26"/>
      <c r="M19" s="25"/>
      <c r="N19" s="26"/>
      <c r="O19" s="27"/>
    </row>
    <row r="20" spans="1:28" ht="19" customHeight="1">
      <c r="A20" s="20"/>
      <c r="B20" s="21"/>
      <c r="C20" s="505"/>
      <c r="D20" s="22">
        <v>16</v>
      </c>
      <c r="E20" s="500" t="s">
        <v>65</v>
      </c>
      <c r="F20" s="500"/>
      <c r="G20" s="23">
        <v>227</v>
      </c>
      <c r="H20" s="24" t="s">
        <v>49</v>
      </c>
      <c r="K20" s="25"/>
      <c r="L20" s="26"/>
      <c r="M20" s="25"/>
      <c r="N20" s="26"/>
      <c r="O20" s="27"/>
    </row>
    <row r="21" spans="1:28" s="29" customFormat="1" ht="19" customHeight="1">
      <c r="A21" s="20"/>
      <c r="B21" s="21"/>
      <c r="C21" s="505"/>
      <c r="D21" s="22">
        <v>17</v>
      </c>
      <c r="E21" s="500" t="s">
        <v>66</v>
      </c>
      <c r="F21" s="500"/>
      <c r="G21" s="23">
        <v>252</v>
      </c>
      <c r="H21" s="24" t="s">
        <v>49</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505"/>
      <c r="D22" s="22">
        <v>18</v>
      </c>
      <c r="E22" s="504" t="s">
        <v>67</v>
      </c>
      <c r="F22" s="504"/>
      <c r="G22" s="23">
        <v>82</v>
      </c>
      <c r="H22" s="24" t="s">
        <v>49</v>
      </c>
      <c r="K22" s="25"/>
      <c r="L22" s="26"/>
      <c r="M22" s="25"/>
      <c r="N22" s="26"/>
      <c r="O22" s="27"/>
    </row>
    <row r="23" spans="1:28" ht="19" customHeight="1">
      <c r="A23" s="20"/>
      <c r="B23" s="21"/>
      <c r="C23" s="499" t="s">
        <v>68</v>
      </c>
      <c r="D23" s="22">
        <v>19</v>
      </c>
      <c r="E23" s="500" t="s">
        <v>69</v>
      </c>
      <c r="F23" s="500"/>
      <c r="G23" s="23">
        <v>637</v>
      </c>
      <c r="H23" s="24" t="s">
        <v>49</v>
      </c>
      <c r="K23" s="25"/>
      <c r="L23" s="26"/>
      <c r="M23" s="25"/>
      <c r="N23" s="26"/>
      <c r="O23" s="27"/>
    </row>
    <row r="24" spans="1:28" ht="19" customHeight="1">
      <c r="A24" s="20"/>
      <c r="B24" s="21"/>
      <c r="C24" s="499"/>
      <c r="D24" s="22">
        <v>20</v>
      </c>
      <c r="E24" s="500" t="s">
        <v>70</v>
      </c>
      <c r="F24" s="500"/>
      <c r="G24" s="23">
        <v>873</v>
      </c>
      <c r="H24" s="24" t="s">
        <v>49</v>
      </c>
      <c r="K24" s="25"/>
      <c r="L24" s="26"/>
      <c r="M24" s="25"/>
      <c r="N24" s="26"/>
      <c r="O24" s="27"/>
    </row>
    <row r="25" spans="1:28" ht="19" customHeight="1">
      <c r="A25" s="20"/>
      <c r="B25" s="21"/>
      <c r="C25" s="499" t="s">
        <v>71</v>
      </c>
      <c r="D25" s="22">
        <v>21</v>
      </c>
      <c r="E25" s="500" t="s">
        <v>72</v>
      </c>
      <c r="F25" s="500"/>
      <c r="G25" s="23">
        <v>40</v>
      </c>
      <c r="H25" s="24" t="s">
        <v>57</v>
      </c>
      <c r="K25" s="25"/>
      <c r="L25" s="27"/>
      <c r="M25" s="27"/>
      <c r="N25" s="26"/>
      <c r="O25" s="25"/>
    </row>
    <row r="26" spans="1:28" ht="19" customHeight="1">
      <c r="A26" s="20"/>
      <c r="B26" s="21"/>
      <c r="C26" s="499"/>
      <c r="D26" s="22">
        <v>22</v>
      </c>
      <c r="E26" s="500" t="s">
        <v>73</v>
      </c>
      <c r="F26" s="500"/>
      <c r="G26" s="23">
        <v>48</v>
      </c>
      <c r="H26" s="24" t="s">
        <v>57</v>
      </c>
      <c r="K26" s="25"/>
      <c r="L26" s="27"/>
      <c r="M26" s="27"/>
      <c r="N26" s="26"/>
      <c r="O26" s="25"/>
    </row>
    <row r="27" spans="1:28" ht="19" customHeight="1">
      <c r="A27" s="20"/>
      <c r="B27" s="21"/>
      <c r="C27" s="499"/>
      <c r="D27" s="22">
        <v>23</v>
      </c>
      <c r="E27" s="500" t="s">
        <v>74</v>
      </c>
      <c r="F27" s="500"/>
      <c r="G27" s="23">
        <v>39</v>
      </c>
      <c r="H27" s="24" t="s">
        <v>57</v>
      </c>
      <c r="K27" s="25"/>
      <c r="L27" s="27"/>
      <c r="M27" s="27"/>
      <c r="N27" s="26"/>
      <c r="O27" s="25"/>
    </row>
    <row r="28" spans="1:28" ht="19" customHeight="1">
      <c r="A28" s="20"/>
      <c r="B28" s="21"/>
      <c r="C28" s="499"/>
      <c r="D28" s="22">
        <v>24</v>
      </c>
      <c r="E28" s="500" t="s">
        <v>75</v>
      </c>
      <c r="F28" s="500"/>
      <c r="G28" s="23">
        <v>48</v>
      </c>
      <c r="H28" s="24" t="s">
        <v>57</v>
      </c>
      <c r="K28" s="25"/>
      <c r="L28" s="27"/>
      <c r="M28" s="27"/>
      <c r="N28" s="26"/>
      <c r="O28" s="25"/>
    </row>
    <row r="29" spans="1:28" ht="19" customHeight="1">
      <c r="A29" s="20"/>
      <c r="B29" s="21"/>
      <c r="C29" s="499"/>
      <c r="D29" s="22">
        <v>25</v>
      </c>
      <c r="E29" s="500" t="s">
        <v>76</v>
      </c>
      <c r="F29" s="500"/>
      <c r="G29" s="23">
        <v>43</v>
      </c>
      <c r="H29" s="24" t="s">
        <v>57</v>
      </c>
      <c r="K29" s="25"/>
      <c r="L29" s="27"/>
      <c r="M29" s="27"/>
      <c r="N29" s="26"/>
      <c r="O29" s="25"/>
    </row>
    <row r="30" spans="1:28" ht="19" customHeight="1">
      <c r="A30" s="20"/>
      <c r="B30" s="21"/>
      <c r="C30" s="499"/>
      <c r="D30" s="22">
        <v>26</v>
      </c>
      <c r="E30" s="500" t="s">
        <v>77</v>
      </c>
      <c r="F30" s="500"/>
      <c r="G30" s="23">
        <v>48</v>
      </c>
      <c r="H30" s="24" t="s">
        <v>57</v>
      </c>
      <c r="K30" s="25"/>
      <c r="L30" s="27"/>
      <c r="M30" s="27"/>
      <c r="N30" s="26"/>
      <c r="O30" s="25"/>
    </row>
    <row r="31" spans="1:28" ht="19" customHeight="1">
      <c r="A31" s="20"/>
      <c r="B31" s="21"/>
      <c r="C31" s="499"/>
      <c r="D31" s="22">
        <v>27</v>
      </c>
      <c r="E31" s="501" t="s">
        <v>78</v>
      </c>
      <c r="F31" s="501"/>
      <c r="G31" s="23">
        <v>37</v>
      </c>
      <c r="H31" s="24" t="s">
        <v>57</v>
      </c>
      <c r="K31" s="25"/>
      <c r="L31" s="27"/>
      <c r="M31" s="27"/>
      <c r="N31" s="26"/>
      <c r="O31" s="25"/>
    </row>
    <row r="32" spans="1:28" ht="19" customHeight="1">
      <c r="A32" s="30"/>
      <c r="B32" s="31"/>
      <c r="C32" s="499"/>
      <c r="D32" s="22">
        <v>28</v>
      </c>
      <c r="E32" s="501" t="s">
        <v>79</v>
      </c>
      <c r="F32" s="501"/>
      <c r="G32" s="23">
        <v>37</v>
      </c>
      <c r="H32" s="24" t="s">
        <v>57</v>
      </c>
      <c r="K32" s="25"/>
      <c r="L32" s="27"/>
      <c r="M32" s="27"/>
      <c r="N32" s="26"/>
      <c r="O32" s="25"/>
    </row>
    <row r="33" spans="1:10" ht="246.75" customHeight="1">
      <c r="A33" s="32" t="s">
        <v>80</v>
      </c>
      <c r="B33" s="33"/>
      <c r="C33" s="34"/>
      <c r="D33" s="35"/>
      <c r="E33" s="36"/>
      <c r="F33" s="37"/>
      <c r="G33" s="525" t="s">
        <v>81</v>
      </c>
      <c r="H33" s="526"/>
    </row>
    <row r="34" spans="1:10" ht="70.5" customHeight="1">
      <c r="A34" s="38" t="s">
        <v>82</v>
      </c>
      <c r="B34" s="39"/>
      <c r="C34" s="40"/>
      <c r="D34" s="41"/>
      <c r="E34" s="42"/>
      <c r="F34" s="43"/>
      <c r="G34" s="490" t="s">
        <v>83</v>
      </c>
      <c r="H34" s="491"/>
    </row>
    <row r="35" spans="1:10" ht="21" customHeight="1">
      <c r="A35" s="44" t="s">
        <v>84</v>
      </c>
      <c r="B35" s="44"/>
      <c r="C35" s="27"/>
      <c r="D35" s="27"/>
      <c r="E35" s="44"/>
      <c r="F35" s="27"/>
      <c r="G35" s="45"/>
      <c r="H35" s="45"/>
    </row>
    <row r="36" spans="1:10" ht="21" customHeight="1">
      <c r="A36" s="8" t="s">
        <v>85</v>
      </c>
    </row>
    <row r="37" spans="1:10" ht="21" customHeight="1">
      <c r="A37" s="8" t="s">
        <v>86</v>
      </c>
    </row>
    <row r="38" spans="1:10" ht="21" customHeight="1">
      <c r="B38" s="8" t="s">
        <v>87</v>
      </c>
    </row>
    <row r="39" spans="1:10" ht="21" customHeight="1">
      <c r="A39" s="8" t="s">
        <v>88</v>
      </c>
    </row>
    <row r="40" spans="1:10">
      <c r="A40" s="8" t="s">
        <v>89</v>
      </c>
    </row>
    <row r="41" spans="1:10">
      <c r="A41" s="8" t="s">
        <v>90</v>
      </c>
    </row>
    <row r="42" spans="1:10">
      <c r="A42" s="8" t="s">
        <v>91</v>
      </c>
    </row>
    <row r="44" spans="1:10" ht="19">
      <c r="I44" s="524" t="s">
        <v>92</v>
      </c>
      <c r="J44" s="524"/>
    </row>
    <row r="45" spans="1:10" ht="21">
      <c r="I45" s="46"/>
      <c r="J45" s="46"/>
    </row>
    <row r="48" spans="1:10" ht="19">
      <c r="A48" s="9" t="s">
        <v>93</v>
      </c>
      <c r="B48" s="10"/>
      <c r="C48" s="11"/>
      <c r="D48" s="11"/>
      <c r="E48" s="11"/>
      <c r="F48" s="11"/>
      <c r="G48" s="11"/>
      <c r="H48" s="47"/>
      <c r="I48" s="47"/>
      <c r="J48" s="12"/>
    </row>
    <row r="49" spans="1:10" ht="16.5">
      <c r="A49" s="13"/>
      <c r="B49" s="14"/>
      <c r="C49" s="15"/>
      <c r="D49" s="15"/>
      <c r="E49" s="15"/>
      <c r="F49" s="15"/>
      <c r="G49" s="508" t="s">
        <v>94</v>
      </c>
      <c r="H49" s="509"/>
      <c r="I49" s="508" t="s">
        <v>95</v>
      </c>
      <c r="J49" s="509"/>
    </row>
    <row r="50" spans="1:10" ht="14.25" customHeight="1">
      <c r="A50" s="18"/>
      <c r="B50" s="19"/>
      <c r="C50" s="510" t="s">
        <v>96</v>
      </c>
      <c r="D50" s="511"/>
      <c r="E50" s="511"/>
      <c r="F50" s="512"/>
      <c r="G50" s="516" t="s">
        <v>97</v>
      </c>
      <c r="H50" s="517"/>
      <c r="I50" s="520" t="s">
        <v>98</v>
      </c>
      <c r="J50" s="521"/>
    </row>
    <row r="51" spans="1:10" ht="29.25" customHeight="1">
      <c r="A51" s="48"/>
      <c r="B51" s="49"/>
      <c r="C51" s="513"/>
      <c r="D51" s="514"/>
      <c r="E51" s="514"/>
      <c r="F51" s="515"/>
      <c r="G51" s="518"/>
      <c r="H51" s="519"/>
      <c r="I51" s="522"/>
      <c r="J51" s="523"/>
    </row>
    <row r="52" spans="1:10" ht="21">
      <c r="A52" s="20"/>
      <c r="B52" s="21"/>
      <c r="C52" s="505" t="s">
        <v>46</v>
      </c>
      <c r="D52" s="22">
        <v>1</v>
      </c>
      <c r="E52" s="500" t="s">
        <v>47</v>
      </c>
      <c r="F52" s="22" t="s">
        <v>48</v>
      </c>
      <c r="G52" s="50">
        <v>20</v>
      </c>
      <c r="H52" s="51" t="s">
        <v>99</v>
      </c>
      <c r="I52" s="23">
        <v>200</v>
      </c>
      <c r="J52" s="51" t="s">
        <v>49</v>
      </c>
    </row>
    <row r="53" spans="1:10" ht="21">
      <c r="A53" s="20"/>
      <c r="B53" s="21"/>
      <c r="C53" s="505"/>
      <c r="D53" s="22">
        <v>2</v>
      </c>
      <c r="E53" s="500"/>
      <c r="F53" s="22" t="s">
        <v>50</v>
      </c>
      <c r="G53" s="50">
        <v>20</v>
      </c>
      <c r="H53" s="51" t="s">
        <v>99</v>
      </c>
      <c r="I53" s="23">
        <v>200</v>
      </c>
      <c r="J53" s="51" t="s">
        <v>49</v>
      </c>
    </row>
    <row r="54" spans="1:10" ht="21">
      <c r="A54" s="20"/>
      <c r="B54" s="21"/>
      <c r="C54" s="505"/>
      <c r="D54" s="22">
        <v>3</v>
      </c>
      <c r="E54" s="500"/>
      <c r="F54" s="22" t="s">
        <v>51</v>
      </c>
      <c r="G54" s="50">
        <v>20</v>
      </c>
      <c r="H54" s="51" t="s">
        <v>99</v>
      </c>
      <c r="I54" s="23">
        <v>200</v>
      </c>
      <c r="J54" s="51" t="s">
        <v>49</v>
      </c>
    </row>
    <row r="55" spans="1:10" ht="21">
      <c r="A55" s="20"/>
      <c r="B55" s="21"/>
      <c r="C55" s="505"/>
      <c r="D55" s="22">
        <v>4</v>
      </c>
      <c r="E55" s="501" t="s">
        <v>52</v>
      </c>
      <c r="F55" s="501"/>
      <c r="G55" s="50">
        <v>20</v>
      </c>
      <c r="H55" s="51" t="s">
        <v>99</v>
      </c>
      <c r="I55" s="23">
        <v>200</v>
      </c>
      <c r="J55" s="51" t="s">
        <v>49</v>
      </c>
    </row>
    <row r="56" spans="1:10" ht="21">
      <c r="A56" s="20"/>
      <c r="B56" s="21"/>
      <c r="C56" s="505"/>
      <c r="D56" s="22">
        <v>5</v>
      </c>
      <c r="E56" s="500" t="s">
        <v>53</v>
      </c>
      <c r="F56" s="500"/>
      <c r="G56" s="50">
        <v>20</v>
      </c>
      <c r="H56" s="51" t="s">
        <v>99</v>
      </c>
      <c r="I56" s="23">
        <v>200</v>
      </c>
      <c r="J56" s="51" t="s">
        <v>49</v>
      </c>
    </row>
    <row r="57" spans="1:10" ht="21">
      <c r="A57" s="20"/>
      <c r="B57" s="21"/>
      <c r="C57" s="505"/>
      <c r="D57" s="22">
        <v>6</v>
      </c>
      <c r="E57" s="500" t="s">
        <v>54</v>
      </c>
      <c r="F57" s="22" t="s">
        <v>48</v>
      </c>
      <c r="G57" s="50">
        <v>20</v>
      </c>
      <c r="H57" s="51" t="s">
        <v>99</v>
      </c>
      <c r="I57" s="23">
        <v>200</v>
      </c>
      <c r="J57" s="51" t="s">
        <v>49</v>
      </c>
    </row>
    <row r="58" spans="1:10" ht="21">
      <c r="A58" s="20"/>
      <c r="B58" s="21"/>
      <c r="C58" s="505"/>
      <c r="D58" s="22">
        <v>7</v>
      </c>
      <c r="E58" s="500"/>
      <c r="F58" s="22" t="s">
        <v>50</v>
      </c>
      <c r="G58" s="50">
        <v>20</v>
      </c>
      <c r="H58" s="51" t="s">
        <v>99</v>
      </c>
      <c r="I58" s="23">
        <v>200</v>
      </c>
      <c r="J58" s="51" t="s">
        <v>49</v>
      </c>
    </row>
    <row r="59" spans="1:10" ht="21">
      <c r="A59" s="20"/>
      <c r="B59" s="21"/>
      <c r="C59" s="505"/>
      <c r="D59" s="22">
        <v>8</v>
      </c>
      <c r="E59" s="500"/>
      <c r="F59" s="22" t="s">
        <v>51</v>
      </c>
      <c r="G59" s="50">
        <v>20</v>
      </c>
      <c r="H59" s="51" t="s">
        <v>99</v>
      </c>
      <c r="I59" s="23">
        <v>200</v>
      </c>
      <c r="J59" s="51" t="s">
        <v>49</v>
      </c>
    </row>
    <row r="60" spans="1:10" ht="21">
      <c r="A60" s="20"/>
      <c r="B60" s="21"/>
      <c r="C60" s="28" t="s">
        <v>55</v>
      </c>
      <c r="D60" s="22">
        <v>9</v>
      </c>
      <c r="E60" s="500" t="s">
        <v>56</v>
      </c>
      <c r="F60" s="500"/>
      <c r="G60" s="50">
        <v>20</v>
      </c>
      <c r="H60" s="51" t="s">
        <v>99</v>
      </c>
      <c r="I60" s="23">
        <v>200</v>
      </c>
      <c r="J60" s="51" t="s">
        <v>49</v>
      </c>
    </row>
    <row r="61" spans="1:10" ht="21">
      <c r="A61" s="20"/>
      <c r="B61" s="21"/>
      <c r="C61" s="505" t="s">
        <v>58</v>
      </c>
      <c r="D61" s="22">
        <v>10</v>
      </c>
      <c r="E61" s="500" t="s">
        <v>59</v>
      </c>
      <c r="F61" s="500"/>
      <c r="G61" s="50">
        <v>20</v>
      </c>
      <c r="H61" s="51" t="s">
        <v>99</v>
      </c>
      <c r="I61" s="23">
        <v>200</v>
      </c>
      <c r="J61" s="51" t="s">
        <v>49</v>
      </c>
    </row>
    <row r="62" spans="1:10" ht="21">
      <c r="A62" s="20"/>
      <c r="B62" s="21"/>
      <c r="C62" s="505"/>
      <c r="D62" s="22">
        <v>11</v>
      </c>
      <c r="E62" s="500" t="s">
        <v>60</v>
      </c>
      <c r="F62" s="500"/>
      <c r="G62" s="50">
        <v>20</v>
      </c>
      <c r="H62" s="51" t="s">
        <v>99</v>
      </c>
      <c r="I62" s="23">
        <v>200</v>
      </c>
      <c r="J62" s="51" t="s">
        <v>49</v>
      </c>
    </row>
    <row r="63" spans="1:10" ht="21">
      <c r="A63" s="20"/>
      <c r="B63" s="21"/>
      <c r="C63" s="505"/>
      <c r="D63" s="22">
        <v>12</v>
      </c>
      <c r="E63" s="500" t="s">
        <v>61</v>
      </c>
      <c r="F63" s="500"/>
      <c r="G63" s="50">
        <v>20</v>
      </c>
      <c r="H63" s="51" t="s">
        <v>99</v>
      </c>
      <c r="I63" s="23">
        <v>200</v>
      </c>
      <c r="J63" s="51" t="s">
        <v>49</v>
      </c>
    </row>
    <row r="64" spans="1:10" ht="21">
      <c r="A64" s="20"/>
      <c r="B64" s="21"/>
      <c r="C64" s="505"/>
      <c r="D64" s="22">
        <v>13</v>
      </c>
      <c r="E64" s="500" t="s">
        <v>62</v>
      </c>
      <c r="F64" s="500"/>
      <c r="G64" s="50">
        <v>20</v>
      </c>
      <c r="H64" s="51" t="s">
        <v>99</v>
      </c>
      <c r="I64" s="23">
        <v>200</v>
      </c>
      <c r="J64" s="51" t="s">
        <v>49</v>
      </c>
    </row>
    <row r="65" spans="1:10" ht="21">
      <c r="A65" s="20"/>
      <c r="B65" s="21"/>
      <c r="C65" s="505"/>
      <c r="D65" s="22">
        <v>14</v>
      </c>
      <c r="E65" s="500" t="s">
        <v>63</v>
      </c>
      <c r="F65" s="500"/>
      <c r="G65" s="50">
        <v>20</v>
      </c>
      <c r="H65" s="51" t="s">
        <v>99</v>
      </c>
      <c r="I65" s="23">
        <v>200</v>
      </c>
      <c r="J65" s="51" t="s">
        <v>49</v>
      </c>
    </row>
    <row r="66" spans="1:10" ht="21">
      <c r="A66" s="20"/>
      <c r="B66" s="21"/>
      <c r="C66" s="505"/>
      <c r="D66" s="22">
        <v>15</v>
      </c>
      <c r="E66" s="500" t="s">
        <v>64</v>
      </c>
      <c r="F66" s="500"/>
      <c r="G66" s="50">
        <v>20</v>
      </c>
      <c r="H66" s="51" t="s">
        <v>99</v>
      </c>
      <c r="I66" s="23">
        <v>200</v>
      </c>
      <c r="J66" s="51" t="s">
        <v>49</v>
      </c>
    </row>
    <row r="67" spans="1:10" ht="21">
      <c r="A67" s="20"/>
      <c r="B67" s="21"/>
      <c r="C67" s="505"/>
      <c r="D67" s="52">
        <v>16</v>
      </c>
      <c r="E67" s="506" t="s">
        <v>65</v>
      </c>
      <c r="F67" s="53" t="s">
        <v>100</v>
      </c>
      <c r="G67" s="54" t="s">
        <v>101</v>
      </c>
      <c r="H67" s="51" t="s">
        <v>99</v>
      </c>
      <c r="I67" s="502">
        <v>200</v>
      </c>
      <c r="J67" s="502" t="s">
        <v>49</v>
      </c>
    </row>
    <row r="68" spans="1:10" ht="21">
      <c r="A68" s="20"/>
      <c r="B68" s="21"/>
      <c r="C68" s="505"/>
      <c r="D68" s="52">
        <v>17</v>
      </c>
      <c r="E68" s="507"/>
      <c r="F68" s="53" t="s">
        <v>102</v>
      </c>
      <c r="G68" s="54" t="s">
        <v>103</v>
      </c>
      <c r="H68" s="51" t="s">
        <v>99</v>
      </c>
      <c r="I68" s="503"/>
      <c r="J68" s="503"/>
    </row>
    <row r="69" spans="1:10" ht="21">
      <c r="A69" s="20"/>
      <c r="B69" s="21"/>
      <c r="C69" s="505"/>
      <c r="D69" s="52">
        <v>18</v>
      </c>
      <c r="E69" s="500" t="s">
        <v>66</v>
      </c>
      <c r="F69" s="500"/>
      <c r="G69" s="50">
        <v>20</v>
      </c>
      <c r="H69" s="51" t="s">
        <v>99</v>
      </c>
      <c r="I69" s="23">
        <v>200</v>
      </c>
      <c r="J69" s="51" t="s">
        <v>49</v>
      </c>
    </row>
    <row r="70" spans="1:10" ht="21">
      <c r="A70" s="20"/>
      <c r="B70" s="21"/>
      <c r="C70" s="505"/>
      <c r="D70" s="52">
        <v>19</v>
      </c>
      <c r="E70" s="504" t="s">
        <v>67</v>
      </c>
      <c r="F70" s="504"/>
      <c r="G70" s="50">
        <v>20</v>
      </c>
      <c r="H70" s="51" t="s">
        <v>99</v>
      </c>
      <c r="I70" s="23">
        <v>200</v>
      </c>
      <c r="J70" s="51" t="s">
        <v>49</v>
      </c>
    </row>
    <row r="71" spans="1:10" ht="21">
      <c r="A71" s="20"/>
      <c r="B71" s="21"/>
      <c r="C71" s="499" t="s">
        <v>68</v>
      </c>
      <c r="D71" s="52">
        <v>20</v>
      </c>
      <c r="E71" s="500" t="s">
        <v>69</v>
      </c>
      <c r="F71" s="500"/>
      <c r="G71" s="50">
        <v>20</v>
      </c>
      <c r="H71" s="51" t="s">
        <v>99</v>
      </c>
      <c r="I71" s="23">
        <v>200</v>
      </c>
      <c r="J71" s="51" t="s">
        <v>49</v>
      </c>
    </row>
    <row r="72" spans="1:10" ht="21">
      <c r="A72" s="20"/>
      <c r="B72" s="21"/>
      <c r="C72" s="499"/>
      <c r="D72" s="52">
        <v>21</v>
      </c>
      <c r="E72" s="500" t="s">
        <v>70</v>
      </c>
      <c r="F72" s="500"/>
      <c r="G72" s="50">
        <v>20</v>
      </c>
      <c r="H72" s="51" t="s">
        <v>99</v>
      </c>
      <c r="I72" s="23">
        <v>200</v>
      </c>
      <c r="J72" s="51" t="s">
        <v>49</v>
      </c>
    </row>
    <row r="73" spans="1:10" ht="21">
      <c r="A73" s="20"/>
      <c r="B73" s="21"/>
      <c r="C73" s="499" t="s">
        <v>71</v>
      </c>
      <c r="D73" s="52">
        <v>22</v>
      </c>
      <c r="E73" s="500" t="s">
        <v>72</v>
      </c>
      <c r="F73" s="500"/>
      <c r="G73" s="50" t="s">
        <v>104</v>
      </c>
      <c r="H73" s="51" t="s">
        <v>104</v>
      </c>
      <c r="I73" s="51" t="s">
        <v>104</v>
      </c>
      <c r="J73" s="51" t="s">
        <v>104</v>
      </c>
    </row>
    <row r="74" spans="1:10" ht="21">
      <c r="A74" s="20"/>
      <c r="B74" s="21"/>
      <c r="C74" s="499"/>
      <c r="D74" s="52">
        <v>23</v>
      </c>
      <c r="E74" s="500" t="s">
        <v>73</v>
      </c>
      <c r="F74" s="500"/>
      <c r="G74" s="50" t="s">
        <v>104</v>
      </c>
      <c r="H74" s="51" t="s">
        <v>104</v>
      </c>
      <c r="I74" s="51" t="s">
        <v>104</v>
      </c>
      <c r="J74" s="51" t="s">
        <v>104</v>
      </c>
    </row>
    <row r="75" spans="1:10" ht="21">
      <c r="A75" s="20"/>
      <c r="B75" s="21"/>
      <c r="C75" s="499"/>
      <c r="D75" s="52">
        <v>24</v>
      </c>
      <c r="E75" s="500" t="s">
        <v>74</v>
      </c>
      <c r="F75" s="500"/>
      <c r="G75" s="50" t="s">
        <v>104</v>
      </c>
      <c r="H75" s="51" t="s">
        <v>104</v>
      </c>
      <c r="I75" s="51" t="s">
        <v>104</v>
      </c>
      <c r="J75" s="51" t="s">
        <v>104</v>
      </c>
    </row>
    <row r="76" spans="1:10" ht="21">
      <c r="A76" s="20"/>
      <c r="B76" s="21"/>
      <c r="C76" s="499"/>
      <c r="D76" s="52">
        <v>25</v>
      </c>
      <c r="E76" s="500" t="s">
        <v>75</v>
      </c>
      <c r="F76" s="500"/>
      <c r="G76" s="50" t="s">
        <v>104</v>
      </c>
      <c r="H76" s="51" t="s">
        <v>104</v>
      </c>
      <c r="I76" s="51" t="s">
        <v>104</v>
      </c>
      <c r="J76" s="51" t="s">
        <v>104</v>
      </c>
    </row>
    <row r="77" spans="1:10" ht="21">
      <c r="A77" s="20"/>
      <c r="B77" s="21"/>
      <c r="C77" s="499"/>
      <c r="D77" s="52">
        <v>26</v>
      </c>
      <c r="E77" s="500" t="s">
        <v>76</v>
      </c>
      <c r="F77" s="500"/>
      <c r="G77" s="50" t="s">
        <v>104</v>
      </c>
      <c r="H77" s="51" t="s">
        <v>104</v>
      </c>
      <c r="I77" s="51" t="s">
        <v>104</v>
      </c>
      <c r="J77" s="51" t="s">
        <v>104</v>
      </c>
    </row>
    <row r="78" spans="1:10" ht="21">
      <c r="A78" s="20"/>
      <c r="B78" s="21"/>
      <c r="C78" s="499"/>
      <c r="D78" s="52">
        <v>27</v>
      </c>
      <c r="E78" s="500" t="s">
        <v>77</v>
      </c>
      <c r="F78" s="500"/>
      <c r="G78" s="50" t="s">
        <v>104</v>
      </c>
      <c r="H78" s="51" t="s">
        <v>104</v>
      </c>
      <c r="I78" s="51" t="s">
        <v>104</v>
      </c>
      <c r="J78" s="51" t="s">
        <v>104</v>
      </c>
    </row>
    <row r="79" spans="1:10" ht="21">
      <c r="A79" s="20"/>
      <c r="B79" s="21"/>
      <c r="C79" s="499"/>
      <c r="D79" s="52">
        <v>28</v>
      </c>
      <c r="E79" s="501" t="s">
        <v>78</v>
      </c>
      <c r="F79" s="501"/>
      <c r="G79" s="50" t="s">
        <v>104</v>
      </c>
      <c r="H79" s="51" t="s">
        <v>104</v>
      </c>
      <c r="I79" s="51" t="s">
        <v>104</v>
      </c>
      <c r="J79" s="51" t="s">
        <v>104</v>
      </c>
    </row>
    <row r="80" spans="1:10" ht="21">
      <c r="A80" s="30"/>
      <c r="B80" s="31"/>
      <c r="C80" s="499"/>
      <c r="D80" s="52">
        <v>29</v>
      </c>
      <c r="E80" s="501" t="s">
        <v>79</v>
      </c>
      <c r="F80" s="501"/>
      <c r="G80" s="50" t="s">
        <v>104</v>
      </c>
      <c r="H80" s="51" t="s">
        <v>104</v>
      </c>
      <c r="I80" s="51" t="s">
        <v>104</v>
      </c>
      <c r="J80" s="51" t="s">
        <v>104</v>
      </c>
    </row>
    <row r="81" spans="1:10" ht="123" customHeight="1">
      <c r="A81" s="32" t="s">
        <v>105</v>
      </c>
      <c r="B81" s="33"/>
      <c r="C81" s="34"/>
      <c r="D81" s="35"/>
      <c r="E81" s="36"/>
      <c r="F81" s="37"/>
      <c r="G81" s="488"/>
      <c r="H81" s="489"/>
      <c r="I81" s="55" t="s">
        <v>106</v>
      </c>
      <c r="J81" s="56"/>
    </row>
    <row r="82" spans="1:10" ht="81" customHeight="1">
      <c r="A82" s="38" t="s">
        <v>82</v>
      </c>
      <c r="B82" s="39"/>
      <c r="C82" s="40"/>
      <c r="D82" s="41"/>
      <c r="E82" s="42"/>
      <c r="F82" s="43"/>
      <c r="G82" s="490" t="s">
        <v>107</v>
      </c>
      <c r="H82" s="491"/>
      <c r="I82" s="490" t="s">
        <v>108</v>
      </c>
      <c r="J82" s="491"/>
    </row>
    <row r="83" spans="1:10">
      <c r="A83" s="44" t="s">
        <v>84</v>
      </c>
      <c r="B83" s="44"/>
    </row>
    <row r="84" spans="1:10">
      <c r="A84" s="8" t="s">
        <v>85</v>
      </c>
    </row>
    <row r="85" spans="1:10">
      <c r="A85" s="8" t="s">
        <v>109</v>
      </c>
    </row>
    <row r="86" spans="1:10">
      <c r="B86" s="8" t="s">
        <v>110</v>
      </c>
    </row>
    <row r="87" spans="1:10">
      <c r="A87" s="8" t="s">
        <v>88</v>
      </c>
      <c r="C87" s="57"/>
      <c r="D87" s="57"/>
      <c r="E87" s="57"/>
      <c r="F87" s="57"/>
      <c r="G87" s="57"/>
      <c r="H87" s="57"/>
    </row>
    <row r="88" spans="1:10">
      <c r="A88" s="8" t="s">
        <v>111</v>
      </c>
      <c r="B88" s="44"/>
      <c r="C88" s="57"/>
      <c r="D88" s="57"/>
      <c r="E88" s="57"/>
      <c r="F88" s="57"/>
      <c r="G88" s="57"/>
      <c r="H88" s="57"/>
    </row>
    <row r="89" spans="1:10">
      <c r="A89" s="8" t="s">
        <v>112</v>
      </c>
      <c r="C89" s="57"/>
      <c r="D89" s="57"/>
      <c r="E89" s="57"/>
      <c r="F89" s="57"/>
      <c r="G89" s="57"/>
      <c r="H89" s="57"/>
    </row>
    <row r="90" spans="1:10">
      <c r="A90" s="8" t="s">
        <v>113</v>
      </c>
      <c r="C90" s="57"/>
      <c r="D90" s="57"/>
      <c r="E90" s="57"/>
      <c r="F90" s="57"/>
      <c r="G90" s="57"/>
      <c r="H90" s="57"/>
    </row>
    <row r="91" spans="1:10">
      <c r="A91" s="8" t="s">
        <v>114</v>
      </c>
      <c r="C91" s="57"/>
      <c r="D91" s="57"/>
      <c r="E91" s="57"/>
      <c r="F91" s="57"/>
      <c r="G91" s="57"/>
      <c r="H91" s="57"/>
    </row>
    <row r="92" spans="1:10">
      <c r="A92" s="44" t="s">
        <v>115</v>
      </c>
      <c r="C92" s="57"/>
      <c r="D92" s="57"/>
      <c r="E92" s="57"/>
      <c r="F92" s="57"/>
      <c r="H92" s="57"/>
    </row>
    <row r="93" spans="1:10">
      <c r="A93" s="8" t="s">
        <v>116</v>
      </c>
    </row>
    <row r="94" spans="1:10">
      <c r="A94" s="8" t="s">
        <v>117</v>
      </c>
      <c r="B94" s="44"/>
      <c r="E94" s="58"/>
      <c r="F94" s="58"/>
      <c r="G94" s="58"/>
      <c r="H94" s="58"/>
    </row>
    <row r="95" spans="1:10">
      <c r="A95" s="8" t="s">
        <v>118</v>
      </c>
      <c r="B95" s="44"/>
      <c r="E95" s="58"/>
      <c r="F95" s="58"/>
      <c r="G95" s="58"/>
      <c r="H95" s="58"/>
    </row>
    <row r="96" spans="1:10">
      <c r="A96" s="8" t="s">
        <v>119</v>
      </c>
      <c r="E96" s="58"/>
      <c r="F96" s="58"/>
      <c r="G96" s="58"/>
      <c r="H96" s="58"/>
    </row>
    <row r="97" spans="1:10">
      <c r="A97" s="8" t="s">
        <v>120</v>
      </c>
      <c r="E97" s="58"/>
      <c r="F97" s="58"/>
      <c r="G97" s="58"/>
      <c r="H97" s="58"/>
    </row>
    <row r="99" spans="1:10" ht="19">
      <c r="A99" s="9" t="s">
        <v>121</v>
      </c>
      <c r="B99" s="10"/>
      <c r="C99" s="11"/>
      <c r="D99" s="11"/>
      <c r="E99" s="11"/>
      <c r="F99" s="11"/>
      <c r="G99" s="59"/>
      <c r="H99" s="59"/>
      <c r="I99" s="59"/>
      <c r="J99" s="60"/>
    </row>
    <row r="100" spans="1:10" ht="19">
      <c r="A100" s="13"/>
      <c r="B100" s="61"/>
      <c r="C100" s="61"/>
      <c r="D100" s="61"/>
      <c r="E100" s="61"/>
      <c r="F100" s="61"/>
      <c r="G100" s="492" t="s">
        <v>122</v>
      </c>
      <c r="H100" s="493"/>
      <c r="I100" s="493"/>
      <c r="J100" s="494"/>
    </row>
    <row r="101" spans="1:10" ht="16.5">
      <c r="A101" s="13"/>
      <c r="B101" s="61"/>
      <c r="C101" s="61"/>
      <c r="D101" s="61"/>
      <c r="E101" s="61"/>
      <c r="F101" s="61"/>
      <c r="G101" s="495" t="s">
        <v>123</v>
      </c>
      <c r="H101" s="496"/>
      <c r="I101" s="496"/>
      <c r="J101" s="497"/>
    </row>
    <row r="102" spans="1:10" ht="44.25" customHeight="1">
      <c r="A102" s="32" t="s">
        <v>124</v>
      </c>
      <c r="B102" s="33"/>
      <c r="C102" s="35"/>
      <c r="D102" s="35"/>
      <c r="E102" s="36"/>
      <c r="F102" s="37"/>
      <c r="G102" s="490" t="s">
        <v>125</v>
      </c>
      <c r="H102" s="498"/>
      <c r="I102" s="498"/>
      <c r="J102" s="491"/>
    </row>
    <row r="103" spans="1:10" ht="52.5" customHeight="1">
      <c r="A103" s="38" t="s">
        <v>82</v>
      </c>
      <c r="B103" s="39"/>
      <c r="C103" s="41"/>
      <c r="D103" s="41"/>
      <c r="E103" s="42"/>
      <c r="F103" s="43"/>
      <c r="G103" s="485" t="s">
        <v>126</v>
      </c>
      <c r="H103" s="486"/>
      <c r="I103" s="486"/>
      <c r="J103" s="487"/>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7"/>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H28"/>
  <sheetViews>
    <sheetView workbookViewId="0">
      <selection activeCell="D20" sqref="D20"/>
    </sheetView>
  </sheetViews>
  <sheetFormatPr defaultRowHeight="13"/>
  <cols>
    <col min="1" max="1" width="43" customWidth="1"/>
    <col min="2" max="2" width="9.26953125" bestFit="1" customWidth="1"/>
    <col min="3" max="3" width="7.1796875" customWidth="1"/>
    <col min="4" max="5" width="44.36328125" bestFit="1" customWidth="1"/>
    <col min="8" max="8" width="1.453125" style="164" customWidth="1"/>
  </cols>
  <sheetData>
    <row r="1" spans="1:5">
      <c r="A1" t="s">
        <v>175</v>
      </c>
      <c r="B1" t="s">
        <v>208</v>
      </c>
      <c r="C1" t="s">
        <v>212</v>
      </c>
      <c r="D1" t="s">
        <v>198</v>
      </c>
      <c r="E1" t="s">
        <v>220</v>
      </c>
    </row>
    <row r="2" spans="1:5">
      <c r="A2" t="s">
        <v>204</v>
      </c>
      <c r="B2" t="s">
        <v>208</v>
      </c>
      <c r="C2" t="s">
        <v>212</v>
      </c>
      <c r="D2" t="s">
        <v>199</v>
      </c>
      <c r="E2" t="s">
        <v>201</v>
      </c>
    </row>
    <row r="3" spans="1:5">
      <c r="A3" t="s">
        <v>320</v>
      </c>
      <c r="B3" t="s">
        <v>208</v>
      </c>
      <c r="C3" t="s">
        <v>212</v>
      </c>
      <c r="D3" t="s">
        <v>200</v>
      </c>
      <c r="E3" t="s">
        <v>202</v>
      </c>
    </row>
    <row r="4" spans="1:5">
      <c r="A4" t="s">
        <v>176</v>
      </c>
      <c r="B4" t="s">
        <v>208</v>
      </c>
      <c r="C4" t="s">
        <v>212</v>
      </c>
      <c r="E4" t="s">
        <v>203</v>
      </c>
    </row>
    <row r="5" spans="1:5">
      <c r="A5" t="s">
        <v>177</v>
      </c>
      <c r="B5" t="s">
        <v>208</v>
      </c>
      <c r="C5" t="s">
        <v>212</v>
      </c>
    </row>
    <row r="6" spans="1:5">
      <c r="A6" t="s">
        <v>178</v>
      </c>
      <c r="B6" t="s">
        <v>321</v>
      </c>
      <c r="C6" t="s">
        <v>213</v>
      </c>
    </row>
    <row r="7" spans="1:5">
      <c r="A7" t="s">
        <v>179</v>
      </c>
      <c r="B7" t="s">
        <v>209</v>
      </c>
      <c r="C7" t="s">
        <v>213</v>
      </c>
    </row>
    <row r="8" spans="1:5">
      <c r="A8" t="s">
        <v>180</v>
      </c>
      <c r="B8" t="s">
        <v>209</v>
      </c>
      <c r="C8" t="s">
        <v>213</v>
      </c>
    </row>
    <row r="9" spans="1:5">
      <c r="A9" t="s">
        <v>184</v>
      </c>
      <c r="B9" t="s">
        <v>209</v>
      </c>
      <c r="C9" t="s">
        <v>213</v>
      </c>
    </row>
    <row r="10" spans="1:5">
      <c r="A10" t="s">
        <v>181</v>
      </c>
      <c r="B10" t="s">
        <v>209</v>
      </c>
      <c r="C10" t="s">
        <v>213</v>
      </c>
    </row>
    <row r="11" spans="1:5">
      <c r="A11" t="s">
        <v>182</v>
      </c>
      <c r="B11" t="s">
        <v>209</v>
      </c>
      <c r="C11" t="s">
        <v>213</v>
      </c>
    </row>
    <row r="12" spans="1:5">
      <c r="A12" t="s">
        <v>183</v>
      </c>
      <c r="B12" t="s">
        <v>209</v>
      </c>
      <c r="C12" t="s">
        <v>213</v>
      </c>
    </row>
    <row r="13" spans="1:5">
      <c r="A13" t="s">
        <v>185</v>
      </c>
      <c r="B13" t="s">
        <v>209</v>
      </c>
      <c r="C13" t="s">
        <v>213</v>
      </c>
    </row>
    <row r="14" spans="1:5">
      <c r="A14" t="s">
        <v>186</v>
      </c>
      <c r="B14" t="s">
        <v>209</v>
      </c>
      <c r="C14" t="s">
        <v>213</v>
      </c>
    </row>
    <row r="15" spans="1:5">
      <c r="A15" t="s">
        <v>187</v>
      </c>
      <c r="B15" t="s">
        <v>210</v>
      </c>
      <c r="C15" t="s">
        <v>213</v>
      </c>
    </row>
    <row r="16" spans="1:5">
      <c r="A16" t="s">
        <v>188</v>
      </c>
      <c r="B16" t="s">
        <v>210</v>
      </c>
      <c r="C16" t="s">
        <v>213</v>
      </c>
    </row>
    <row r="17" spans="1:3">
      <c r="A17" t="s">
        <v>189</v>
      </c>
      <c r="B17" t="s">
        <v>210</v>
      </c>
      <c r="C17" t="s">
        <v>213</v>
      </c>
    </row>
    <row r="18" spans="1:3">
      <c r="A18" t="s">
        <v>190</v>
      </c>
      <c r="B18" t="s">
        <v>210</v>
      </c>
      <c r="C18" t="s">
        <v>213</v>
      </c>
    </row>
    <row r="19" spans="1:3">
      <c r="A19" t="s">
        <v>206</v>
      </c>
      <c r="B19" t="s">
        <v>210</v>
      </c>
      <c r="C19" t="s">
        <v>213</v>
      </c>
    </row>
    <row r="20" spans="1:3">
      <c r="A20" t="s">
        <v>207</v>
      </c>
      <c r="B20" t="s">
        <v>210</v>
      </c>
      <c r="C20" t="s">
        <v>213</v>
      </c>
    </row>
    <row r="21" spans="1:3">
      <c r="A21" t="s">
        <v>195</v>
      </c>
      <c r="B21" t="s">
        <v>210</v>
      </c>
      <c r="C21" t="s">
        <v>213</v>
      </c>
    </row>
    <row r="22" spans="1:3">
      <c r="A22" t="s">
        <v>196</v>
      </c>
      <c r="B22" t="s">
        <v>210</v>
      </c>
      <c r="C22" t="s">
        <v>213</v>
      </c>
    </row>
    <row r="23" spans="1:3">
      <c r="A23" t="s">
        <v>193</v>
      </c>
      <c r="B23" t="s">
        <v>210</v>
      </c>
      <c r="C23" t="s">
        <v>213</v>
      </c>
    </row>
    <row r="24" spans="1:3">
      <c r="A24" t="s">
        <v>192</v>
      </c>
      <c r="B24" t="s">
        <v>210</v>
      </c>
      <c r="C24" t="s">
        <v>213</v>
      </c>
    </row>
    <row r="25" spans="1:3">
      <c r="A25" t="s">
        <v>193</v>
      </c>
      <c r="B25" t="s">
        <v>210</v>
      </c>
      <c r="C25" t="s">
        <v>213</v>
      </c>
    </row>
    <row r="26" spans="1:3">
      <c r="A26" t="s">
        <v>191</v>
      </c>
      <c r="B26" t="s">
        <v>210</v>
      </c>
      <c r="C26" t="s">
        <v>213</v>
      </c>
    </row>
    <row r="27" spans="1:3">
      <c r="A27" t="s">
        <v>192</v>
      </c>
      <c r="B27" t="s">
        <v>210</v>
      </c>
      <c r="C27" t="s">
        <v>213</v>
      </c>
    </row>
    <row r="28" spans="1:3">
      <c r="A28" t="s">
        <v>194</v>
      </c>
      <c r="B28" t="s">
        <v>210</v>
      </c>
      <c r="C28" t="s">
        <v>213</v>
      </c>
    </row>
  </sheetData>
  <phoneticPr fontId="7"/>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1746D-21A5-40D7-B84F-DA5393E15092}">
  <dimension ref="A1:C28"/>
  <sheetViews>
    <sheetView topLeftCell="B1" workbookViewId="0">
      <selection activeCell="B5" sqref="B5"/>
    </sheetView>
  </sheetViews>
  <sheetFormatPr defaultRowHeight="13"/>
  <cols>
    <col min="1" max="1" width="42.90625" hidden="1" customWidth="1"/>
    <col min="2" max="2" width="44.36328125" bestFit="1" customWidth="1"/>
  </cols>
  <sheetData>
    <row r="1" spans="1:3">
      <c r="A1" t="s">
        <v>178</v>
      </c>
      <c r="B1" t="s">
        <v>198</v>
      </c>
      <c r="C1">
        <v>200</v>
      </c>
    </row>
    <row r="2" spans="1:3">
      <c r="A2" t="s">
        <v>175</v>
      </c>
      <c r="B2" t="s">
        <v>199</v>
      </c>
      <c r="C2">
        <v>300</v>
      </c>
    </row>
    <row r="3" spans="1:3">
      <c r="A3" t="s">
        <v>204</v>
      </c>
      <c r="B3" t="s">
        <v>200</v>
      </c>
      <c r="C3">
        <v>400</v>
      </c>
    </row>
    <row r="4" spans="1:3">
      <c r="A4" t="s">
        <v>205</v>
      </c>
      <c r="B4" t="s">
        <v>220</v>
      </c>
      <c r="C4">
        <v>200</v>
      </c>
    </row>
    <row r="5" spans="1:3">
      <c r="A5" t="s">
        <v>176</v>
      </c>
      <c r="B5" t="s">
        <v>201</v>
      </c>
      <c r="C5">
        <v>300</v>
      </c>
    </row>
    <row r="6" spans="1:3">
      <c r="A6" t="s">
        <v>177</v>
      </c>
      <c r="B6" t="s">
        <v>202</v>
      </c>
      <c r="C6">
        <v>400</v>
      </c>
    </row>
    <row r="7" spans="1:3">
      <c r="A7" t="s">
        <v>179</v>
      </c>
      <c r="B7" t="s">
        <v>203</v>
      </c>
      <c r="C7">
        <v>500</v>
      </c>
    </row>
    <row r="8" spans="1:3">
      <c r="A8" t="s">
        <v>180</v>
      </c>
    </row>
    <row r="9" spans="1:3">
      <c r="A9" t="s">
        <v>184</v>
      </c>
    </row>
    <row r="10" spans="1:3">
      <c r="A10" t="s">
        <v>181</v>
      </c>
    </row>
    <row r="11" spans="1:3">
      <c r="A11" t="s">
        <v>182</v>
      </c>
    </row>
    <row r="12" spans="1:3">
      <c r="A12" t="s">
        <v>183</v>
      </c>
    </row>
    <row r="13" spans="1:3">
      <c r="A13" t="s">
        <v>185</v>
      </c>
    </row>
    <row r="14" spans="1:3">
      <c r="A14" t="s">
        <v>186</v>
      </c>
    </row>
    <row r="15" spans="1:3">
      <c r="A15" t="s">
        <v>187</v>
      </c>
    </row>
    <row r="16" spans="1:3">
      <c r="A16" t="s">
        <v>188</v>
      </c>
    </row>
    <row r="17" spans="1:1">
      <c r="A17" t="s">
        <v>189</v>
      </c>
    </row>
    <row r="18" spans="1:1">
      <c r="A18" t="s">
        <v>190</v>
      </c>
    </row>
    <row r="19" spans="1:1">
      <c r="A19" t="s">
        <v>206</v>
      </c>
    </row>
    <row r="20" spans="1:1">
      <c r="A20" t="s">
        <v>207</v>
      </c>
    </row>
    <row r="21" spans="1:1">
      <c r="A21" t="s">
        <v>195</v>
      </c>
    </row>
    <row r="22" spans="1:1">
      <c r="A22" t="s">
        <v>196</v>
      </c>
    </row>
    <row r="23" spans="1:1">
      <c r="A23" t="s">
        <v>193</v>
      </c>
    </row>
    <row r="24" spans="1:1">
      <c r="A24" t="s">
        <v>192</v>
      </c>
    </row>
    <row r="25" spans="1:1">
      <c r="A25" t="s">
        <v>193</v>
      </c>
    </row>
    <row r="26" spans="1:1">
      <c r="A26" t="s">
        <v>191</v>
      </c>
    </row>
    <row r="27" spans="1:1">
      <c r="A27" t="s">
        <v>192</v>
      </c>
    </row>
    <row r="28" spans="1:1">
      <c r="A28" t="s">
        <v>194</v>
      </c>
    </row>
  </sheetData>
  <phoneticPr fontId="7"/>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fitToPage="1"/>
  </sheetPr>
  <dimension ref="A1:AN44"/>
  <sheetViews>
    <sheetView showGridLines="0" showZeros="0" view="pageBreakPreview" zoomScaleNormal="115" zoomScaleSheetLayoutView="100" workbookViewId="0">
      <selection activeCell="AH44" sqref="AH44"/>
    </sheetView>
  </sheetViews>
  <sheetFormatPr defaultColWidth="2.26953125" defaultRowHeight="12"/>
  <cols>
    <col min="1" max="1" width="2.6328125" style="1" customWidth="1"/>
    <col min="2" max="35" width="2.26953125" style="1"/>
    <col min="36" max="36" width="3.26953125" style="1" bestFit="1" customWidth="1"/>
    <col min="37" max="37" width="2.26953125" style="1"/>
    <col min="38" max="39" width="2.26953125" style="118"/>
    <col min="40" max="16384" width="2.26953125" style="1"/>
  </cols>
  <sheetData>
    <row r="1" spans="1:39" ht="13">
      <c r="A1" s="186" t="s">
        <v>322</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M1" s="116"/>
    </row>
    <row r="2" spans="1:39" ht="22.5" customHeight="1">
      <c r="A2" s="120"/>
      <c r="B2" s="120"/>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c r="AI2" s="120"/>
      <c r="AJ2" s="120"/>
      <c r="AK2" s="120"/>
      <c r="AL2" s="120"/>
      <c r="AM2" s="120"/>
    </row>
    <row r="3" spans="1:39" ht="13">
      <c r="A3" s="117"/>
      <c r="B3" s="117"/>
      <c r="C3" s="120"/>
      <c r="D3" s="120"/>
      <c r="E3" s="117"/>
      <c r="F3" s="117"/>
      <c r="G3" s="117"/>
      <c r="H3" s="117"/>
      <c r="I3" s="117"/>
      <c r="J3" s="117"/>
      <c r="K3" s="117"/>
      <c r="L3" s="117"/>
      <c r="M3" s="117"/>
      <c r="N3" s="117"/>
      <c r="O3" s="117"/>
      <c r="P3" s="117"/>
      <c r="Q3" s="117"/>
      <c r="R3" s="117"/>
      <c r="S3" s="117"/>
      <c r="T3" s="117"/>
      <c r="U3" s="117"/>
      <c r="V3" s="117"/>
      <c r="W3" s="117"/>
      <c r="X3" s="117"/>
      <c r="Y3" s="117"/>
      <c r="Z3" s="117"/>
      <c r="AA3" s="90"/>
      <c r="AB3" s="89" t="s">
        <v>7</v>
      </c>
      <c r="AC3" s="182"/>
      <c r="AD3" s="182">
        <v>8</v>
      </c>
      <c r="AE3" s="182" t="s">
        <v>8</v>
      </c>
      <c r="AF3" s="182"/>
      <c r="AG3" s="182">
        <v>8</v>
      </c>
      <c r="AH3" s="182" t="s">
        <v>9</v>
      </c>
      <c r="AI3" s="182"/>
      <c r="AJ3" s="182">
        <v>17</v>
      </c>
      <c r="AK3" s="162" t="s">
        <v>10</v>
      </c>
      <c r="AM3" s="120"/>
    </row>
    <row r="4" spans="1:39" s="118" customFormat="1" ht="45" customHeight="1">
      <c r="A4" s="117"/>
      <c r="B4" s="117"/>
      <c r="C4" s="120"/>
      <c r="D4" s="120"/>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row>
    <row r="5" spans="1:39" ht="18" customHeight="1">
      <c r="A5" s="234" t="s">
        <v>135</v>
      </c>
      <c r="B5" s="234"/>
      <c r="C5" s="234"/>
      <c r="D5" s="234"/>
      <c r="E5" s="234"/>
      <c r="F5" s="234"/>
      <c r="G5" s="234"/>
      <c r="H5" s="117"/>
      <c r="I5" s="117" t="s">
        <v>11</v>
      </c>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row>
    <row r="6" spans="1:39" ht="36.5" customHeight="1">
      <c r="A6" s="116"/>
      <c r="B6" s="116"/>
      <c r="C6" s="116"/>
      <c r="D6" s="116"/>
      <c r="E6" s="116"/>
      <c r="F6" s="116"/>
      <c r="G6" s="116"/>
      <c r="H6" s="117"/>
      <c r="I6" s="117"/>
      <c r="J6" s="117"/>
      <c r="K6" s="117"/>
      <c r="L6" s="117"/>
      <c r="M6" s="117"/>
      <c r="N6" s="117"/>
      <c r="O6" s="117"/>
      <c r="P6" s="117"/>
      <c r="Q6" s="117"/>
      <c r="R6" s="117"/>
      <c r="S6" s="117"/>
      <c r="T6" s="117"/>
      <c r="U6" s="117"/>
      <c r="V6" s="117"/>
      <c r="W6" s="117"/>
      <c r="X6" s="117"/>
      <c r="Y6" s="117"/>
      <c r="Z6" s="117"/>
      <c r="AA6" s="117"/>
      <c r="AB6" s="117"/>
      <c r="AC6" s="117"/>
      <c r="AD6" s="117"/>
      <c r="AE6" s="117"/>
      <c r="AF6" s="117"/>
      <c r="AG6" s="117"/>
      <c r="AH6" s="117"/>
      <c r="AI6" s="117"/>
      <c r="AJ6" s="117"/>
      <c r="AK6" s="117"/>
      <c r="AL6" s="117"/>
      <c r="AM6" s="117"/>
    </row>
    <row r="7" spans="1:39" ht="15.5" customHeight="1">
      <c r="A7" s="116"/>
      <c r="B7" s="116"/>
      <c r="C7" s="116"/>
      <c r="D7" s="116"/>
      <c r="E7" s="116"/>
      <c r="F7" s="116"/>
      <c r="G7" s="116"/>
      <c r="H7" s="117"/>
      <c r="I7" s="117"/>
      <c r="J7" s="117"/>
      <c r="K7" s="117"/>
      <c r="L7" s="117"/>
      <c r="M7" s="117"/>
      <c r="N7" s="117"/>
      <c r="O7" s="117"/>
      <c r="P7" s="117"/>
      <c r="Q7" s="117"/>
      <c r="R7" s="117"/>
      <c r="S7" s="117"/>
      <c r="T7" s="117"/>
      <c r="U7" s="117"/>
      <c r="V7" s="117"/>
      <c r="W7" s="233" t="s">
        <v>269</v>
      </c>
      <c r="X7" s="233"/>
      <c r="Y7" s="233"/>
      <c r="Z7" s="233"/>
      <c r="AA7" s="233"/>
      <c r="AB7" s="233"/>
      <c r="AC7" s="233"/>
      <c r="AD7" s="233"/>
      <c r="AE7" s="233"/>
      <c r="AF7" s="233"/>
      <c r="AG7" s="233"/>
      <c r="AH7" s="233"/>
      <c r="AI7" s="233"/>
      <c r="AJ7" s="233"/>
      <c r="AK7" s="233"/>
      <c r="AL7" s="117"/>
      <c r="AM7" s="117"/>
    </row>
    <row r="8" spans="1:39" ht="15.5" customHeight="1">
      <c r="A8" s="116"/>
      <c r="B8" s="116"/>
      <c r="C8" s="116"/>
      <c r="D8" s="116"/>
      <c r="E8" s="116"/>
      <c r="F8" s="116"/>
      <c r="G8" s="116"/>
      <c r="H8" s="117"/>
      <c r="I8" s="117"/>
      <c r="J8" s="117"/>
      <c r="K8" s="117"/>
      <c r="L8" s="117"/>
      <c r="M8" s="117"/>
      <c r="N8" s="117"/>
      <c r="O8" s="117"/>
      <c r="P8" s="117"/>
      <c r="Q8" s="117"/>
      <c r="R8" s="117"/>
      <c r="S8" s="117"/>
      <c r="T8" s="117"/>
      <c r="U8" s="117"/>
      <c r="V8" s="117"/>
      <c r="W8" s="233" t="s">
        <v>270</v>
      </c>
      <c r="X8" s="233"/>
      <c r="Y8" s="233"/>
      <c r="Z8" s="233"/>
      <c r="AA8" s="233"/>
      <c r="AB8" s="233"/>
      <c r="AC8" s="233"/>
      <c r="AD8" s="233"/>
      <c r="AE8" s="233"/>
      <c r="AF8" s="233"/>
      <c r="AG8" s="233"/>
      <c r="AH8" s="233"/>
      <c r="AI8" s="233"/>
      <c r="AJ8" s="233"/>
      <c r="AK8" s="233"/>
      <c r="AL8" s="116"/>
      <c r="AM8" s="117"/>
    </row>
    <row r="9" spans="1:39" ht="15.75" customHeight="1">
      <c r="A9" s="116"/>
      <c r="B9" s="116"/>
      <c r="C9" s="116"/>
      <c r="D9" s="116"/>
      <c r="E9" s="116"/>
      <c r="F9" s="116"/>
      <c r="G9" s="116"/>
      <c r="H9" s="117"/>
      <c r="I9" s="117"/>
      <c r="J9" s="117"/>
      <c r="K9" s="117"/>
      <c r="L9" s="117"/>
      <c r="M9" s="117"/>
      <c r="N9" s="117"/>
      <c r="O9" s="117"/>
      <c r="P9" s="117"/>
      <c r="Q9" s="117"/>
      <c r="R9" s="117"/>
      <c r="S9" s="117"/>
      <c r="T9" s="117"/>
      <c r="U9" s="117"/>
      <c r="V9" s="117"/>
      <c r="W9" s="233" t="s">
        <v>271</v>
      </c>
      <c r="X9" s="233"/>
      <c r="Y9" s="233"/>
      <c r="Z9" s="233"/>
      <c r="AA9" s="233"/>
      <c r="AB9" s="233"/>
      <c r="AC9" s="233"/>
      <c r="AD9" s="233"/>
      <c r="AE9" s="233"/>
      <c r="AF9" s="233"/>
      <c r="AG9" s="233"/>
      <c r="AH9" s="233"/>
      <c r="AI9" s="233"/>
      <c r="AJ9" s="233"/>
      <c r="AK9" s="233"/>
      <c r="AL9" s="121"/>
      <c r="AM9" s="117"/>
    </row>
    <row r="10" spans="1:39" s="118" customFormat="1" ht="48.5" customHeight="1">
      <c r="A10" s="116"/>
      <c r="B10" s="116"/>
      <c r="C10" s="116"/>
      <c r="D10" s="116"/>
      <c r="E10" s="116"/>
      <c r="F10" s="116"/>
      <c r="G10" s="116"/>
      <c r="H10" s="117"/>
      <c r="I10" s="117"/>
      <c r="J10" s="117"/>
      <c r="K10" s="117"/>
      <c r="L10" s="117"/>
      <c r="M10" s="117"/>
      <c r="N10" s="117"/>
      <c r="O10" s="117"/>
      <c r="P10" s="117"/>
      <c r="Q10" s="117"/>
      <c r="R10" s="117"/>
      <c r="S10" s="117"/>
      <c r="T10" s="117"/>
      <c r="U10" s="117"/>
      <c r="V10" s="117"/>
      <c r="W10" s="117"/>
      <c r="X10" s="117"/>
      <c r="Y10" s="117"/>
      <c r="Z10" s="117"/>
      <c r="AA10" s="117"/>
      <c r="AB10" s="117"/>
      <c r="AC10" s="117"/>
      <c r="AD10" s="117"/>
      <c r="AE10" s="117"/>
      <c r="AF10" s="117"/>
      <c r="AG10" s="117"/>
      <c r="AH10" s="117"/>
      <c r="AI10" s="117"/>
      <c r="AJ10" s="117"/>
      <c r="AK10" s="117"/>
      <c r="AL10" s="117"/>
      <c r="AM10" s="117"/>
    </row>
    <row r="11" spans="1:39" s="118" customFormat="1" ht="18" customHeight="1">
      <c r="A11" s="232" t="s">
        <v>259</v>
      </c>
      <c r="B11" s="232"/>
      <c r="C11" s="232"/>
      <c r="D11" s="232"/>
      <c r="E11" s="232"/>
      <c r="F11" s="232"/>
      <c r="G11" s="232"/>
      <c r="H11" s="232"/>
      <c r="I11" s="232"/>
      <c r="J11" s="232"/>
      <c r="K11" s="232"/>
      <c r="L11" s="232"/>
      <c r="M11" s="232"/>
      <c r="N11" s="232"/>
      <c r="O11" s="232"/>
      <c r="P11" s="232"/>
      <c r="Q11" s="232"/>
      <c r="R11" s="232"/>
      <c r="S11" s="232"/>
      <c r="T11" s="232"/>
      <c r="U11" s="232"/>
      <c r="V11" s="232"/>
      <c r="W11" s="232"/>
      <c r="X11" s="232"/>
      <c r="Y11" s="232"/>
      <c r="Z11" s="232"/>
      <c r="AA11" s="232"/>
      <c r="AB11" s="232"/>
      <c r="AC11" s="232"/>
      <c r="AD11" s="232"/>
      <c r="AE11" s="232"/>
      <c r="AF11" s="232"/>
      <c r="AG11" s="232"/>
      <c r="AH11" s="232"/>
      <c r="AI11" s="232"/>
      <c r="AJ11" s="232"/>
      <c r="AK11" s="232"/>
      <c r="AL11" s="232"/>
      <c r="AM11" s="187"/>
    </row>
    <row r="12" spans="1:39" s="118" customFormat="1" ht="18" customHeight="1">
      <c r="A12" s="187" t="s">
        <v>258</v>
      </c>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row>
    <row r="13" spans="1:39" s="118" customFormat="1" ht="49" customHeight="1">
      <c r="A13" s="117"/>
      <c r="B13" s="117"/>
      <c r="C13" s="120"/>
      <c r="D13" s="120"/>
      <c r="E13" s="117"/>
      <c r="F13" s="117"/>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7"/>
      <c r="AH13" s="117"/>
      <c r="AI13" s="117"/>
      <c r="AJ13" s="117"/>
      <c r="AK13" s="117"/>
      <c r="AL13" s="117"/>
      <c r="AM13" s="117"/>
    </row>
    <row r="14" spans="1:39" s="118" customFormat="1" ht="13" customHeight="1">
      <c r="A14" s="232" t="s">
        <v>138</v>
      </c>
      <c r="B14" s="232"/>
      <c r="C14" s="232"/>
      <c r="D14" s="232"/>
      <c r="E14" s="232"/>
      <c r="F14" s="232"/>
      <c r="G14" s="232"/>
      <c r="H14" s="232"/>
      <c r="I14" s="232"/>
      <c r="J14" s="232"/>
      <c r="K14" s="232"/>
      <c r="L14" s="232"/>
      <c r="M14" s="232"/>
      <c r="N14" s="232"/>
      <c r="O14" s="232"/>
      <c r="P14" s="232"/>
      <c r="Q14" s="232"/>
      <c r="R14" s="232"/>
      <c r="S14" s="232"/>
      <c r="T14" s="232"/>
      <c r="U14" s="232"/>
      <c r="V14" s="232"/>
      <c r="W14" s="232"/>
      <c r="X14" s="232"/>
      <c r="Y14" s="232"/>
      <c r="Z14" s="232"/>
      <c r="AA14" s="232"/>
      <c r="AB14" s="232"/>
      <c r="AC14" s="232"/>
      <c r="AD14" s="232"/>
      <c r="AE14" s="232"/>
      <c r="AF14" s="232"/>
      <c r="AG14" s="232"/>
      <c r="AH14" s="232"/>
      <c r="AI14" s="232"/>
      <c r="AJ14" s="232"/>
      <c r="AK14" s="232"/>
      <c r="AL14" s="232"/>
      <c r="AM14" s="232"/>
    </row>
    <row r="15" spans="1:39" s="118" customFormat="1" ht="13" customHeight="1">
      <c r="A15" s="129"/>
      <c r="B15" s="129"/>
      <c r="C15" s="129"/>
      <c r="D15" s="129"/>
      <c r="E15" s="129"/>
      <c r="F15" s="129"/>
      <c r="G15" s="129"/>
      <c r="H15" s="129"/>
      <c r="I15" s="129"/>
      <c r="J15" s="129"/>
      <c r="K15" s="129"/>
      <c r="L15" s="129"/>
      <c r="M15" s="129"/>
      <c r="N15" s="129"/>
      <c r="O15" s="129"/>
      <c r="P15" s="129"/>
      <c r="Q15" s="129"/>
      <c r="R15" s="129"/>
      <c r="S15" s="129"/>
      <c r="T15" s="129"/>
      <c r="U15" s="129"/>
      <c r="V15" s="129"/>
      <c r="W15" s="129"/>
      <c r="X15" s="129"/>
      <c r="Y15" s="129"/>
      <c r="Z15" s="129"/>
      <c r="AA15" s="129"/>
      <c r="AB15" s="129"/>
      <c r="AC15" s="129"/>
      <c r="AD15" s="129"/>
      <c r="AE15" s="129"/>
      <c r="AF15" s="129"/>
      <c r="AG15" s="129"/>
      <c r="AH15" s="129"/>
      <c r="AI15" s="129"/>
      <c r="AJ15" s="129"/>
      <c r="AK15" s="129"/>
      <c r="AL15" s="129"/>
      <c r="AM15" s="129"/>
    </row>
    <row r="16" spans="1:39" s="118" customFormat="1" ht="13" customHeight="1">
      <c r="A16" s="129"/>
      <c r="B16" s="129"/>
      <c r="C16" s="129"/>
      <c r="D16" s="129"/>
      <c r="E16" s="129"/>
      <c r="F16" s="129"/>
      <c r="G16" s="129"/>
      <c r="H16" s="129"/>
      <c r="I16" s="129"/>
      <c r="J16" s="129"/>
      <c r="K16" s="129"/>
      <c r="L16" s="129"/>
      <c r="M16" s="129"/>
      <c r="N16" s="129"/>
      <c r="O16" s="129"/>
      <c r="P16" s="129"/>
      <c r="Q16" s="129"/>
      <c r="R16" s="129"/>
      <c r="S16" s="129"/>
      <c r="T16" s="129"/>
      <c r="U16" s="129"/>
      <c r="V16" s="129"/>
      <c r="W16" s="129"/>
      <c r="X16" s="129"/>
      <c r="Y16" s="129"/>
      <c r="Z16" s="129"/>
      <c r="AA16" s="129"/>
      <c r="AB16" s="129"/>
      <c r="AC16" s="129"/>
      <c r="AD16" s="129"/>
      <c r="AE16" s="129"/>
      <c r="AF16" s="129"/>
      <c r="AG16" s="129"/>
      <c r="AH16" s="129"/>
      <c r="AI16" s="129"/>
      <c r="AJ16" s="129"/>
      <c r="AK16" s="129"/>
      <c r="AL16" s="129"/>
      <c r="AM16" s="129"/>
    </row>
    <row r="17" spans="1:40" s="118" customFormat="1" ht="50" customHeight="1">
      <c r="A17" s="117"/>
      <c r="B17" s="117"/>
      <c r="C17" s="117"/>
      <c r="D17" s="117"/>
      <c r="E17" s="117"/>
      <c r="F17" s="117"/>
      <c r="G17" s="117"/>
      <c r="H17" s="117"/>
      <c r="I17" s="117"/>
      <c r="J17" s="117"/>
      <c r="K17" s="117"/>
      <c r="L17" s="117"/>
      <c r="M17" s="117"/>
      <c r="N17" s="117"/>
      <c r="O17" s="117"/>
      <c r="P17" s="117"/>
      <c r="Q17" s="117"/>
      <c r="R17" s="117"/>
      <c r="S17" s="117"/>
      <c r="T17" s="117"/>
      <c r="U17" s="117"/>
      <c r="V17" s="117"/>
      <c r="W17" s="117"/>
      <c r="X17" s="117"/>
      <c r="Y17" s="117"/>
      <c r="Z17" s="117"/>
      <c r="AA17" s="117"/>
      <c r="AB17" s="117"/>
      <c r="AC17" s="117"/>
      <c r="AD17" s="117"/>
      <c r="AE17" s="117"/>
      <c r="AF17" s="117"/>
      <c r="AG17" s="117"/>
      <c r="AH17" s="117"/>
      <c r="AI17" s="117"/>
      <c r="AJ17" s="117"/>
      <c r="AK17" s="117"/>
      <c r="AL17" s="117"/>
      <c r="AM17" s="117"/>
    </row>
    <row r="18" spans="1:40" s="118" customFormat="1" ht="14" customHeight="1">
      <c r="A18" s="117"/>
      <c r="B18" s="235" t="s">
        <v>137</v>
      </c>
      <c r="C18" s="235"/>
      <c r="D18" s="235"/>
      <c r="E18" s="235"/>
      <c r="F18" s="235"/>
      <c r="G18" s="235"/>
      <c r="H18" s="235"/>
      <c r="I18" s="235"/>
      <c r="J18" s="235"/>
      <c r="K18" s="236">
        <f ca="1">SUM(申請額一覧!H5:H19)</f>
        <v>1220</v>
      </c>
      <c r="L18" s="235"/>
      <c r="M18" s="235"/>
      <c r="N18" s="235"/>
      <c r="O18" s="235"/>
      <c r="P18" s="235"/>
      <c r="Q18" s="235"/>
      <c r="R18" s="235"/>
      <c r="S18" s="117" t="s">
        <v>172</v>
      </c>
      <c r="T18" s="117"/>
      <c r="U18" s="117"/>
      <c r="V18" s="117"/>
      <c r="W18" s="117"/>
      <c r="X18" s="117"/>
      <c r="Y18" s="117"/>
      <c r="Z18" s="117"/>
      <c r="AA18" s="117"/>
      <c r="AB18" s="117"/>
      <c r="AC18" s="117"/>
      <c r="AD18" s="117"/>
      <c r="AE18" s="117"/>
      <c r="AF18" s="117"/>
      <c r="AG18" s="117"/>
      <c r="AH18" s="117"/>
      <c r="AI18" s="117"/>
      <c r="AJ18" s="117"/>
      <c r="AK18" s="117"/>
      <c r="AL18" s="117"/>
      <c r="AM18" s="117"/>
    </row>
    <row r="19" spans="1:40" s="118" customFormat="1" ht="14.25" customHeight="1">
      <c r="A19" s="117"/>
      <c r="B19" s="117"/>
      <c r="C19" s="117"/>
      <c r="D19" s="117"/>
      <c r="E19" s="117"/>
      <c r="F19" s="117"/>
      <c r="G19" s="117"/>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row>
    <row r="20" spans="1:40" s="118" customFormat="1" ht="14.25" customHeight="1">
      <c r="B20" s="117"/>
      <c r="C20" s="117"/>
      <c r="D20" s="117"/>
      <c r="E20" s="117"/>
      <c r="F20" s="117"/>
      <c r="G20" s="117"/>
      <c r="H20" s="117"/>
      <c r="I20" s="117"/>
      <c r="J20" s="117"/>
      <c r="K20" s="117"/>
      <c r="L20" s="117"/>
      <c r="M20" s="117"/>
      <c r="N20" s="117"/>
      <c r="O20" s="117"/>
      <c r="P20" s="117"/>
      <c r="Q20" s="117"/>
      <c r="R20" s="117"/>
      <c r="S20" s="117"/>
      <c r="T20" s="117"/>
      <c r="U20" s="117"/>
      <c r="V20" s="117"/>
      <c r="W20" s="117"/>
      <c r="X20" s="117"/>
      <c r="Y20" s="117"/>
      <c r="Z20" s="117"/>
      <c r="AA20" s="117"/>
      <c r="AB20" s="117"/>
      <c r="AC20" s="117"/>
      <c r="AD20" s="117"/>
      <c r="AE20" s="117"/>
      <c r="AF20" s="117"/>
      <c r="AG20" s="117"/>
      <c r="AH20" s="117"/>
      <c r="AI20" s="117"/>
      <c r="AJ20" s="117"/>
      <c r="AK20" s="117"/>
    </row>
    <row r="21" spans="1:40" s="118" customFormat="1" ht="14.25" customHeight="1">
      <c r="B21" s="117" t="s">
        <v>13</v>
      </c>
      <c r="C21" s="117"/>
      <c r="D21" s="117"/>
      <c r="E21" s="117"/>
      <c r="F21" s="117"/>
      <c r="G21" s="117"/>
      <c r="H21" s="117"/>
      <c r="I21" s="117"/>
      <c r="J21" s="117"/>
      <c r="K21" s="117"/>
      <c r="L21" s="117"/>
      <c r="M21" s="117"/>
      <c r="N21" s="117"/>
      <c r="O21" s="117"/>
      <c r="P21" s="117"/>
      <c r="Q21" s="117"/>
      <c r="R21" s="117"/>
      <c r="S21" s="117"/>
      <c r="T21" s="117"/>
      <c r="U21" s="117"/>
      <c r="V21" s="117"/>
      <c r="W21" s="117"/>
      <c r="X21" s="117"/>
      <c r="Y21" s="117"/>
      <c r="Z21" s="117"/>
      <c r="AA21" s="117"/>
      <c r="AB21" s="117"/>
      <c r="AC21" s="117"/>
      <c r="AD21" s="117"/>
      <c r="AE21" s="117"/>
      <c r="AF21" s="117"/>
      <c r="AG21" s="117"/>
      <c r="AH21" s="117"/>
      <c r="AI21" s="117"/>
      <c r="AJ21" s="117"/>
      <c r="AK21" s="117"/>
    </row>
    <row r="22" spans="1:40" s="118" customFormat="1" ht="14.25" customHeight="1">
      <c r="B22" s="117" t="s">
        <v>343</v>
      </c>
      <c r="C22" s="117"/>
      <c r="D22" s="117"/>
      <c r="E22" s="117"/>
      <c r="F22" s="117"/>
      <c r="G22" s="117"/>
      <c r="H22" s="117"/>
      <c r="I22" s="117"/>
      <c r="J22" s="117"/>
      <c r="K22" s="117"/>
      <c r="L22" s="117"/>
      <c r="M22" s="117"/>
      <c r="N22" s="117"/>
      <c r="O22" s="117"/>
      <c r="P22" s="117"/>
      <c r="Q22" s="117"/>
      <c r="R22" s="117"/>
      <c r="S22" s="117"/>
      <c r="T22" s="117"/>
      <c r="U22" s="117"/>
      <c r="V22" s="117"/>
      <c r="W22" s="117"/>
      <c r="X22" s="117"/>
      <c r="Y22" s="117"/>
      <c r="Z22" s="117"/>
      <c r="AA22" s="117"/>
      <c r="AB22" s="117"/>
      <c r="AC22" s="117"/>
      <c r="AD22" s="117"/>
      <c r="AE22" s="117"/>
      <c r="AF22" s="117"/>
      <c r="AG22" s="117"/>
      <c r="AH22" s="117"/>
      <c r="AI22" s="117"/>
      <c r="AJ22" s="117"/>
      <c r="AK22" s="117"/>
    </row>
    <row r="23" spans="1:40" s="118" customFormat="1" ht="14.25" customHeight="1">
      <c r="B23" s="117" t="s">
        <v>260</v>
      </c>
      <c r="C23" s="117"/>
      <c r="D23" s="117"/>
      <c r="E23" s="117"/>
      <c r="F23" s="117"/>
      <c r="G23" s="117"/>
      <c r="H23" s="117"/>
      <c r="I23" s="117"/>
      <c r="J23" s="117"/>
      <c r="K23" s="117"/>
      <c r="L23" s="117"/>
      <c r="M23" s="117"/>
      <c r="N23" s="117"/>
      <c r="O23" s="117"/>
      <c r="P23" s="117"/>
      <c r="Q23" s="117"/>
      <c r="R23" s="117"/>
      <c r="S23" s="117"/>
      <c r="T23" s="117"/>
      <c r="U23" s="117"/>
      <c r="V23" s="117"/>
      <c r="W23" s="117"/>
      <c r="X23" s="117"/>
      <c r="Y23" s="117"/>
      <c r="Z23" s="117"/>
      <c r="AA23" s="117"/>
      <c r="AB23" s="117"/>
      <c r="AC23" s="117"/>
      <c r="AD23" s="117"/>
      <c r="AE23" s="117"/>
      <c r="AF23" s="117"/>
      <c r="AG23" s="117"/>
      <c r="AH23" s="117"/>
      <c r="AI23" s="117"/>
      <c r="AJ23" s="117"/>
      <c r="AK23" s="117"/>
    </row>
    <row r="24" spans="1:40" s="118" customFormat="1" ht="14.25" customHeight="1">
      <c r="B24" s="117" t="s">
        <v>344</v>
      </c>
      <c r="C24" s="117"/>
      <c r="D24" s="117"/>
      <c r="E24" s="117"/>
      <c r="F24" s="117"/>
      <c r="G24" s="117"/>
      <c r="H24" s="117"/>
      <c r="I24" s="117"/>
      <c r="J24" s="117"/>
      <c r="K24" s="117"/>
      <c r="L24" s="117"/>
      <c r="M24" s="117"/>
      <c r="N24" s="117"/>
      <c r="O24" s="117"/>
      <c r="P24" s="117"/>
      <c r="Q24" s="117"/>
      <c r="R24" s="117"/>
      <c r="S24" s="117"/>
      <c r="T24" s="117"/>
      <c r="U24" s="117"/>
      <c r="V24" s="117"/>
      <c r="W24" s="117"/>
      <c r="X24" s="117"/>
      <c r="Y24" s="117"/>
      <c r="Z24" s="117"/>
      <c r="AA24" s="117"/>
      <c r="AB24" s="117"/>
      <c r="AC24" s="117"/>
      <c r="AD24" s="117"/>
      <c r="AE24" s="117"/>
      <c r="AF24" s="117"/>
      <c r="AG24" s="117"/>
      <c r="AH24" s="117"/>
      <c r="AI24" s="117"/>
      <c r="AJ24" s="117"/>
      <c r="AK24" s="117"/>
    </row>
    <row r="25" spans="1:40" s="118" customFormat="1" ht="14.25" customHeight="1">
      <c r="B25" s="117" t="s">
        <v>345</v>
      </c>
      <c r="C25" s="117"/>
      <c r="D25" s="117"/>
      <c r="E25" s="117"/>
      <c r="F25" s="117"/>
      <c r="G25" s="117"/>
      <c r="H25" s="117"/>
      <c r="I25" s="117"/>
      <c r="J25" s="117"/>
      <c r="K25" s="117"/>
      <c r="L25" s="117"/>
      <c r="M25" s="117"/>
      <c r="N25" s="117"/>
      <c r="O25" s="117"/>
      <c r="P25" s="117"/>
      <c r="Q25" s="117"/>
      <c r="R25" s="117"/>
      <c r="S25" s="117"/>
      <c r="T25" s="117"/>
      <c r="U25" s="117"/>
      <c r="V25" s="117"/>
      <c r="W25" s="117"/>
      <c r="X25" s="117"/>
      <c r="Y25" s="117"/>
      <c r="Z25" s="117"/>
      <c r="AA25" s="117"/>
      <c r="AB25" s="117"/>
      <c r="AC25" s="117"/>
      <c r="AD25" s="117"/>
      <c r="AE25" s="117"/>
      <c r="AF25" s="117"/>
      <c r="AG25" s="117"/>
      <c r="AH25" s="117"/>
      <c r="AI25" s="117"/>
      <c r="AJ25" s="117"/>
      <c r="AK25" s="117"/>
    </row>
    <row r="26" spans="1:40" s="118" customFormat="1" ht="14.25" customHeight="1">
      <c r="B26" s="117" t="s">
        <v>252</v>
      </c>
      <c r="C26" s="117"/>
      <c r="D26" s="117"/>
      <c r="E26" s="117"/>
      <c r="F26" s="117"/>
      <c r="G26" s="117"/>
      <c r="H26" s="117"/>
      <c r="I26" s="117"/>
      <c r="J26" s="117"/>
      <c r="K26" s="117"/>
      <c r="L26" s="117"/>
      <c r="M26" s="117"/>
      <c r="N26" s="117"/>
      <c r="O26" s="117"/>
      <c r="P26" s="117"/>
      <c r="Q26" s="117"/>
      <c r="R26" s="117"/>
      <c r="S26" s="117"/>
      <c r="T26" s="117"/>
      <c r="U26" s="117"/>
      <c r="V26" s="117"/>
      <c r="W26" s="117"/>
      <c r="X26" s="117"/>
      <c r="Y26" s="117"/>
      <c r="Z26" s="117"/>
      <c r="AA26" s="117"/>
      <c r="AB26" s="117"/>
      <c r="AC26" s="117"/>
      <c r="AD26" s="117"/>
      <c r="AE26" s="117"/>
      <c r="AF26" s="117"/>
      <c r="AG26" s="117"/>
      <c r="AH26" s="117"/>
      <c r="AI26" s="117"/>
      <c r="AJ26" s="117"/>
      <c r="AK26" s="117"/>
    </row>
    <row r="27" spans="1:40" s="118" customFormat="1" ht="14" customHeight="1">
      <c r="B27" s="117"/>
      <c r="C27" s="117"/>
      <c r="D27" s="117" t="s">
        <v>323</v>
      </c>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G27" s="117"/>
      <c r="AH27" s="117"/>
      <c r="AI27" s="117"/>
      <c r="AJ27" s="117"/>
      <c r="AK27" s="117"/>
    </row>
    <row r="28" spans="1:40" s="118" customFormat="1" ht="14" customHeight="1">
      <c r="B28" s="117"/>
      <c r="C28" s="117"/>
      <c r="D28" s="117"/>
      <c r="E28" s="117"/>
      <c r="F28" s="117"/>
      <c r="G28" s="117"/>
      <c r="H28" s="117"/>
      <c r="I28" s="117"/>
      <c r="J28" s="117"/>
      <c r="K28" s="117"/>
      <c r="L28" s="117"/>
      <c r="M28" s="117"/>
      <c r="N28" s="117"/>
      <c r="O28" s="117"/>
      <c r="P28" s="117"/>
      <c r="Q28" s="117"/>
      <c r="R28" s="117"/>
      <c r="S28" s="117"/>
      <c r="T28" s="117"/>
      <c r="U28" s="117"/>
      <c r="V28" s="117"/>
      <c r="W28" s="117"/>
      <c r="X28" s="117"/>
      <c r="Y28" s="117"/>
      <c r="Z28" s="117"/>
      <c r="AA28" s="117"/>
      <c r="AB28" s="117"/>
      <c r="AC28" s="117"/>
      <c r="AD28" s="117"/>
      <c r="AE28" s="117"/>
      <c r="AF28" s="117"/>
      <c r="AG28" s="117"/>
      <c r="AH28" s="117"/>
      <c r="AI28" s="117"/>
      <c r="AJ28" s="117"/>
      <c r="AK28" s="117"/>
    </row>
    <row r="29" spans="1:40" s="118" customFormat="1" ht="14" customHeight="1">
      <c r="B29" s="117"/>
      <c r="C29" s="117"/>
      <c r="D29" s="117"/>
      <c r="E29" s="117"/>
      <c r="F29" s="117"/>
      <c r="G29" s="117"/>
      <c r="H29" s="117"/>
      <c r="I29" s="117"/>
      <c r="J29" s="117"/>
      <c r="K29" s="117"/>
      <c r="L29" s="117"/>
      <c r="M29" s="117"/>
      <c r="N29" s="117"/>
      <c r="O29" s="117"/>
      <c r="P29" s="117"/>
      <c r="Q29" s="117"/>
      <c r="R29" s="117"/>
      <c r="S29" s="117"/>
      <c r="T29" s="117"/>
      <c r="U29" s="117"/>
      <c r="V29" s="117"/>
      <c r="W29" s="117"/>
      <c r="X29" s="117"/>
      <c r="Y29" s="117"/>
      <c r="Z29" s="117"/>
      <c r="AA29" s="117"/>
      <c r="AB29" s="117"/>
      <c r="AC29" s="117"/>
      <c r="AD29" s="117"/>
      <c r="AE29" s="117"/>
      <c r="AF29" s="117"/>
      <c r="AG29" s="117"/>
      <c r="AH29" s="117"/>
      <c r="AI29" s="117"/>
      <c r="AJ29" s="117"/>
      <c r="AK29" s="117"/>
    </row>
    <row r="30" spans="1:40" s="118" customFormat="1" ht="14" customHeight="1">
      <c r="B30" s="117"/>
      <c r="C30" s="117"/>
      <c r="D30" s="117"/>
      <c r="E30" s="117"/>
      <c r="F30" s="117"/>
      <c r="G30" s="117"/>
      <c r="H30" s="117"/>
      <c r="I30" s="117"/>
      <c r="J30" s="117"/>
      <c r="K30" s="117"/>
      <c r="L30" s="117"/>
      <c r="M30" s="117"/>
      <c r="N30" s="117"/>
      <c r="O30" s="117"/>
      <c r="P30" s="117"/>
      <c r="Q30" s="117"/>
      <c r="R30" s="117"/>
      <c r="S30" s="117"/>
      <c r="T30" s="117"/>
      <c r="U30" s="117"/>
      <c r="V30" s="117"/>
      <c r="W30" s="117"/>
      <c r="X30" s="117"/>
      <c r="Y30" s="117"/>
      <c r="Z30" s="117"/>
      <c r="AA30" s="117"/>
      <c r="AB30" s="117"/>
      <c r="AC30" s="117"/>
      <c r="AD30" s="117"/>
      <c r="AE30" s="117"/>
      <c r="AF30" s="117"/>
      <c r="AG30" s="117"/>
      <c r="AH30" s="117"/>
      <c r="AI30" s="117"/>
      <c r="AJ30" s="117"/>
      <c r="AK30" s="117"/>
    </row>
    <row r="31" spans="1:40" s="118" customFormat="1"/>
    <row r="32" spans="1:40" s="118" customFormat="1">
      <c r="T32" s="118" t="s">
        <v>14</v>
      </c>
    </row>
    <row r="33" spans="1:37" s="118" customFormat="1" ht="6" customHeight="1"/>
    <row r="34" spans="1:37" ht="18" customHeight="1">
      <c r="A34" s="118"/>
      <c r="B34" s="118"/>
      <c r="C34" s="118"/>
      <c r="D34" s="118"/>
      <c r="E34" s="118"/>
      <c r="F34" s="118"/>
      <c r="G34" s="118"/>
      <c r="H34" s="118"/>
      <c r="I34" s="118"/>
      <c r="J34" s="118"/>
      <c r="K34" s="118"/>
      <c r="L34" s="118"/>
      <c r="M34" s="118"/>
      <c r="N34" s="118"/>
      <c r="O34" s="118"/>
      <c r="P34" s="118"/>
      <c r="Q34" s="118"/>
      <c r="R34" s="118"/>
      <c r="S34" s="118"/>
      <c r="T34" s="118"/>
      <c r="U34" s="237" t="s">
        <v>15</v>
      </c>
      <c r="V34" s="238"/>
      <c r="W34" s="238"/>
      <c r="X34" s="238"/>
      <c r="Y34" s="238"/>
      <c r="Z34" s="238"/>
      <c r="AA34" s="238"/>
      <c r="AB34" s="81"/>
      <c r="AC34" s="239" t="s">
        <v>272</v>
      </c>
      <c r="AD34" s="240"/>
      <c r="AE34" s="240"/>
      <c r="AF34" s="240"/>
      <c r="AG34" s="240"/>
      <c r="AH34" s="240"/>
      <c r="AI34" s="240"/>
      <c r="AJ34" s="240"/>
      <c r="AK34" s="241"/>
    </row>
    <row r="35" spans="1:37" ht="18.75" customHeight="1">
      <c r="A35" s="118"/>
      <c r="B35" s="118"/>
      <c r="C35" s="118"/>
      <c r="D35" s="118"/>
      <c r="E35" s="118"/>
      <c r="F35" s="118"/>
      <c r="G35" s="118"/>
      <c r="H35" s="118"/>
      <c r="I35" s="118"/>
      <c r="J35" s="118"/>
      <c r="K35" s="118"/>
      <c r="L35" s="118"/>
      <c r="M35" s="118"/>
      <c r="N35" s="118"/>
      <c r="O35" s="118"/>
      <c r="P35" s="118"/>
      <c r="Q35" s="118"/>
      <c r="R35" s="118"/>
      <c r="S35" s="118"/>
      <c r="T35" s="118"/>
      <c r="U35" s="237" t="s">
        <v>16</v>
      </c>
      <c r="V35" s="238"/>
      <c r="W35" s="238"/>
      <c r="X35" s="238"/>
      <c r="Y35" s="238"/>
      <c r="Z35" s="238"/>
      <c r="AA35" s="238"/>
      <c r="AB35" s="81"/>
      <c r="AC35" s="239" t="s">
        <v>273</v>
      </c>
      <c r="AD35" s="240"/>
      <c r="AE35" s="240"/>
      <c r="AF35" s="240"/>
      <c r="AG35" s="240"/>
      <c r="AH35" s="240"/>
      <c r="AI35" s="240"/>
      <c r="AJ35" s="240"/>
      <c r="AK35" s="241"/>
    </row>
    <row r="36" spans="1:37" ht="18.75" customHeight="1">
      <c r="A36" s="118"/>
      <c r="B36" s="118"/>
      <c r="C36" s="118"/>
      <c r="D36" s="118"/>
      <c r="E36" s="118"/>
      <c r="F36" s="118"/>
      <c r="G36" s="118"/>
      <c r="H36" s="118"/>
      <c r="I36" s="118"/>
      <c r="J36" s="118"/>
      <c r="K36" s="118"/>
      <c r="L36" s="118"/>
      <c r="M36" s="118"/>
      <c r="N36" s="118"/>
      <c r="O36" s="118"/>
      <c r="P36" s="118"/>
      <c r="Q36" s="118"/>
      <c r="R36" s="118"/>
      <c r="S36" s="118"/>
      <c r="T36" s="118"/>
      <c r="U36" s="237" t="s">
        <v>17</v>
      </c>
      <c r="V36" s="238"/>
      <c r="W36" s="238"/>
      <c r="X36" s="238"/>
      <c r="Y36" s="238"/>
      <c r="Z36" s="238"/>
      <c r="AA36" s="238"/>
      <c r="AB36" s="81"/>
      <c r="AC36" s="239" t="s">
        <v>274</v>
      </c>
      <c r="AD36" s="240"/>
      <c r="AE36" s="240"/>
      <c r="AF36" s="240"/>
      <c r="AG36" s="240"/>
      <c r="AH36" s="240"/>
      <c r="AI36" s="240"/>
      <c r="AJ36" s="240"/>
      <c r="AK36" s="241"/>
    </row>
    <row r="37" spans="1:37" ht="18.75" customHeight="1">
      <c r="A37" s="118"/>
      <c r="B37" s="118"/>
      <c r="C37" s="118"/>
      <c r="D37" s="118"/>
      <c r="E37" s="118"/>
      <c r="F37" s="118"/>
      <c r="G37" s="118"/>
      <c r="H37" s="118"/>
      <c r="I37" s="118"/>
      <c r="J37" s="118"/>
      <c r="K37" s="118"/>
      <c r="L37" s="118"/>
      <c r="M37" s="118"/>
      <c r="N37" s="118"/>
      <c r="O37" s="118"/>
      <c r="P37" s="118"/>
      <c r="Q37" s="118"/>
      <c r="R37" s="118"/>
      <c r="S37" s="118"/>
      <c r="T37" s="118"/>
      <c r="U37" s="244" t="s">
        <v>18</v>
      </c>
      <c r="V37" s="245"/>
      <c r="W37" s="245"/>
      <c r="X37" s="80"/>
      <c r="Y37" s="248" t="s">
        <v>19</v>
      </c>
      <c r="Z37" s="249"/>
      <c r="AA37" s="249"/>
      <c r="AB37" s="250"/>
      <c r="AC37" s="243" t="s">
        <v>275</v>
      </c>
      <c r="AD37" s="243"/>
      <c r="AE37" s="243"/>
      <c r="AF37" s="243"/>
      <c r="AG37" s="243"/>
      <c r="AH37" s="243"/>
      <c r="AI37" s="243"/>
      <c r="AJ37" s="243"/>
      <c r="AK37" s="243"/>
    </row>
    <row r="38" spans="1:37" ht="18.75" customHeight="1">
      <c r="A38" s="118"/>
      <c r="B38" s="118"/>
      <c r="C38" s="118"/>
      <c r="D38" s="118"/>
      <c r="E38" s="118"/>
      <c r="F38" s="118"/>
      <c r="G38" s="118"/>
      <c r="H38" s="118"/>
      <c r="I38" s="118"/>
      <c r="J38" s="118"/>
      <c r="K38" s="118"/>
      <c r="L38" s="118"/>
      <c r="M38" s="118"/>
      <c r="N38" s="118"/>
      <c r="O38" s="118"/>
      <c r="P38" s="118"/>
      <c r="Q38" s="118"/>
      <c r="R38" s="118"/>
      <c r="S38" s="118"/>
      <c r="T38" s="118"/>
      <c r="U38" s="246"/>
      <c r="V38" s="247"/>
      <c r="W38" s="247"/>
      <c r="X38" s="82"/>
      <c r="Y38" s="248" t="s">
        <v>20</v>
      </c>
      <c r="Z38" s="249"/>
      <c r="AA38" s="249"/>
      <c r="AB38" s="250"/>
      <c r="AC38" s="242" t="s">
        <v>276</v>
      </c>
      <c r="AD38" s="243"/>
      <c r="AE38" s="243"/>
      <c r="AF38" s="243"/>
      <c r="AG38" s="243"/>
      <c r="AH38" s="243"/>
      <c r="AI38" s="243"/>
      <c r="AJ38" s="243"/>
      <c r="AK38" s="243"/>
    </row>
    <row r="39" spans="1:37" ht="18.7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1:37">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sheetData>
  <mergeCells count="19">
    <mergeCell ref="B18:J18"/>
    <mergeCell ref="K18:R18"/>
    <mergeCell ref="U34:AA34"/>
    <mergeCell ref="AC34:AK34"/>
    <mergeCell ref="AC38:AK38"/>
    <mergeCell ref="U37:W38"/>
    <mergeCell ref="Y37:AB37"/>
    <mergeCell ref="Y38:AB38"/>
    <mergeCell ref="U35:AA35"/>
    <mergeCell ref="U36:AA36"/>
    <mergeCell ref="AC35:AK35"/>
    <mergeCell ref="AC36:AK36"/>
    <mergeCell ref="AC37:AK37"/>
    <mergeCell ref="A14:AM14"/>
    <mergeCell ref="W7:AK7"/>
    <mergeCell ref="A5:G5"/>
    <mergeCell ref="W8:AK8"/>
    <mergeCell ref="W9:AK9"/>
    <mergeCell ref="A11:AL11"/>
  </mergeCells>
  <phoneticPr fontId="7"/>
  <hyperlinks>
    <hyperlink ref="AC38" r:id="rId1" xr:uid="{F1261A37-0894-4942-B647-704CA6DD79D6}"/>
  </hyperlinks>
  <printOptions horizontalCentered="1"/>
  <pageMargins left="0.7" right="0.7" top="0.75" bottom="0.75" header="0.3" footer="0.3"/>
  <pageSetup paperSize="9" orientation="portrait"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fitToPage="1"/>
  </sheetPr>
  <dimension ref="A1:AG36"/>
  <sheetViews>
    <sheetView showGridLines="0" showZeros="0" view="pageBreakPreview" zoomScaleNormal="70" zoomScaleSheetLayoutView="100" workbookViewId="0">
      <selection activeCell="C12" sqref="C12"/>
    </sheetView>
  </sheetViews>
  <sheetFormatPr defaultColWidth="2.26953125" defaultRowHeight="13"/>
  <cols>
    <col min="1" max="1" width="3.08984375" style="2" customWidth="1"/>
    <col min="2" max="2" width="37.90625" style="2" customWidth="1"/>
    <col min="3" max="3" width="12.90625" style="2" customWidth="1"/>
    <col min="4" max="4" width="39.36328125" style="2" customWidth="1"/>
    <col min="5" max="5" width="13.90625" style="2" bestFit="1" customWidth="1"/>
    <col min="6" max="6" width="36.90625" style="2" customWidth="1"/>
    <col min="7" max="7" width="13.90625" style="2" hidden="1" customWidth="1"/>
    <col min="8" max="8" width="7.6328125" style="2" hidden="1" customWidth="1"/>
    <col min="9" max="9" width="7.36328125" style="2" hidden="1" customWidth="1"/>
    <col min="10" max="10" width="8.81640625" style="2" customWidth="1"/>
    <col min="11" max="11" width="4.36328125" style="2" bestFit="1" customWidth="1"/>
    <col min="12" max="12" width="2.26953125" style="2"/>
    <col min="13" max="13" width="6.7265625" style="2" bestFit="1" customWidth="1"/>
    <col min="14" max="14" width="4.36328125" style="2" bestFit="1" customWidth="1"/>
    <col min="15" max="16384" width="2.26953125" style="2"/>
  </cols>
  <sheetData>
    <row r="1" spans="1:33">
      <c r="A1" s="2" t="s">
        <v>358</v>
      </c>
    </row>
    <row r="2" spans="1:33">
      <c r="A2" s="67"/>
    </row>
    <row r="3" spans="1:33" ht="18" customHeight="1">
      <c r="A3" s="254" t="s">
        <v>21</v>
      </c>
      <c r="B3" s="253" t="s">
        <v>22</v>
      </c>
      <c r="C3" s="255" t="s">
        <v>174</v>
      </c>
      <c r="D3" s="253" t="s">
        <v>23</v>
      </c>
      <c r="E3" s="253" t="s">
        <v>19</v>
      </c>
      <c r="F3" s="258" t="s">
        <v>24</v>
      </c>
      <c r="G3" s="256" t="s">
        <v>25</v>
      </c>
      <c r="H3" s="126" t="s">
        <v>26</v>
      </c>
      <c r="I3" s="126"/>
      <c r="J3" s="260" t="s">
        <v>136</v>
      </c>
      <c r="K3" s="251" t="s">
        <v>27</v>
      </c>
    </row>
    <row r="4" spans="1:33" ht="55">
      <c r="A4" s="254"/>
      <c r="B4" s="253"/>
      <c r="C4" s="255"/>
      <c r="D4" s="253"/>
      <c r="E4" s="253"/>
      <c r="F4" s="259"/>
      <c r="G4" s="257"/>
      <c r="H4" s="66" t="s">
        <v>131</v>
      </c>
      <c r="I4" s="66" t="s">
        <v>132</v>
      </c>
      <c r="J4" s="261"/>
      <c r="K4" s="252"/>
    </row>
    <row r="5" spans="1:33" ht="22.5" customHeight="1">
      <c r="A5" s="68">
        <f>ROW()-4</f>
        <v>1</v>
      </c>
      <c r="B5" s="91" t="str">
        <f ca="1">IFERROR(INDIRECT("個票"&amp;$A5&amp;"！$t$7"),"")</f>
        <v>○○施設</v>
      </c>
      <c r="C5" s="91" t="str">
        <f ca="1">IFERROR(INDIRECT("個票"&amp;$A5&amp;"！$h$7"),"")</f>
        <v>1111111111</v>
      </c>
      <c r="D5" s="183" t="str" cm="1">
        <f t="array" aca="1" ref="D5" ca="1">IFERROR(INDIRECT("個票"&amp;$A5&amp;"!H10"),"")</f>
        <v>施設入所支援</v>
      </c>
      <c r="E5" s="91" t="str">
        <f ca="1">IFERROR(INDIRECT("個票"&amp;$A5&amp;"！$w$9"),"")</f>
        <v>000-111-1111</v>
      </c>
      <c r="F5" s="91" t="str">
        <f ca="1">IFERROR(INDIRECT("個票"&amp;$A5&amp;"！$ｄ$9")&amp;INDIRECT("個票"&amp;$A5&amp;"！$ｈ$9"),"")</f>
        <v>富山県富山市〇〇町●●番地</v>
      </c>
      <c r="G5" s="91" t="str">
        <f ca="1">IF(J5&gt;0,交付申請書及び実績報告書!$W$8,"")</f>
        <v>社会福祉法人○○</v>
      </c>
      <c r="H5" s="71">
        <f ca="1">IFERROR(INDIRECT("個票"&amp;$A5&amp;"！$ai$28"),"")</f>
        <v>180</v>
      </c>
      <c r="I5" s="115">
        <f t="shared" ref="I5:I19" ca="1" si="0">IFERROR(INDIRECT("個票"&amp;$A5&amp;"！$ai$47"),"")</f>
        <v>0</v>
      </c>
      <c r="J5" s="71">
        <f ca="1">SUM(H5,I5)</f>
        <v>180</v>
      </c>
      <c r="K5" s="87"/>
      <c r="N5" s="95"/>
      <c r="O5" s="95"/>
      <c r="P5" s="95"/>
      <c r="Q5" s="95"/>
      <c r="R5" s="95"/>
      <c r="S5" s="95"/>
      <c r="T5" s="95"/>
      <c r="U5" s="95"/>
      <c r="V5" s="95"/>
      <c r="W5" s="95"/>
      <c r="X5" s="95"/>
      <c r="Y5" s="95"/>
      <c r="Z5" s="95"/>
      <c r="AA5" s="95"/>
      <c r="AB5" s="95"/>
      <c r="AC5" s="95"/>
      <c r="AD5" s="95"/>
      <c r="AE5" s="95"/>
      <c r="AF5" s="95"/>
      <c r="AG5" s="95"/>
    </row>
    <row r="6" spans="1:33" ht="22.5" customHeight="1">
      <c r="A6" s="68">
        <f t="shared" ref="A6:A19" si="1">ROW()-4</f>
        <v>2</v>
      </c>
      <c r="B6" s="91" t="str">
        <f t="shared" ref="B6:B19" ca="1" si="2">IFERROR(INDIRECT("個票"&amp;$A6&amp;"！$t$7"),"")</f>
        <v>△△グループホーム</v>
      </c>
      <c r="C6" s="91" t="str">
        <f t="shared" ref="C6:C19" ca="1" si="3">IFERROR(INDIRECT("個票"&amp;$A6&amp;"！$h$7"),"")</f>
        <v>2222222222</v>
      </c>
      <c r="D6" s="183" t="str" cm="1">
        <f t="array" aca="1" ref="D6" ca="1">IFERROR(INDIRECT("個票"&amp;$A6&amp;"!H10"),"")</f>
        <v>共同生活援助</v>
      </c>
      <c r="E6" s="91" t="str">
        <f t="shared" ref="E6:E19" ca="1" si="4">IFERROR(INDIRECT("個票"&amp;$A6&amp;"！$w$9"),"")</f>
        <v>000-222-2222</v>
      </c>
      <c r="F6" s="91" t="str">
        <f t="shared" ref="F6:F19" ca="1" si="5">IFERROR(INDIRECT("個票"&amp;$A6&amp;"！$ｄ$9")&amp;INDIRECT("個票"&amp;$A6&amp;"！$ｈ$9"),"")</f>
        <v>富山県富山市△△町▲▲番地</v>
      </c>
      <c r="G6" s="91" t="str">
        <f ca="1">IF(J6&gt;0,交付申請書及び実績報告書!$W$8,"")</f>
        <v>社会福祉法人○○</v>
      </c>
      <c r="H6" s="71">
        <f t="shared" ref="H6:H19" ca="1" si="6">IFERROR(INDIRECT("個票"&amp;$A6&amp;"！$ai$28"),"")</f>
        <v>40</v>
      </c>
      <c r="I6" s="115">
        <f t="shared" ca="1" si="0"/>
        <v>0</v>
      </c>
      <c r="J6" s="71">
        <f t="shared" ref="J6:J19" ca="1" si="7">SUM(H6,I6)</f>
        <v>40</v>
      </c>
      <c r="K6" s="87"/>
      <c r="N6" s="88"/>
    </row>
    <row r="7" spans="1:33" ht="22.5" customHeight="1">
      <c r="A7" s="68">
        <f t="shared" si="1"/>
        <v>3</v>
      </c>
      <c r="B7" s="91" t="str">
        <f t="shared" ca="1" si="2"/>
        <v>□□就労継続支援事業所</v>
      </c>
      <c r="C7" s="91" t="str">
        <f t="shared" ca="1" si="3"/>
        <v>3333333333</v>
      </c>
      <c r="D7" s="183" t="str" cm="1">
        <f t="array" aca="1" ref="D7" ca="1">IFERROR(INDIRECT("個票"&amp;$A7&amp;"!H10"),"")</f>
        <v>就労継続支援Ａ型</v>
      </c>
      <c r="E7" s="91" t="str">
        <f t="shared" ca="1" si="4"/>
        <v>000-333-3333</v>
      </c>
      <c r="F7" s="91" t="str">
        <f t="shared" ca="1" si="5"/>
        <v>富山県富山市□□町■■番地</v>
      </c>
      <c r="G7" s="91" t="str">
        <f ca="1">IF(J7&gt;0,交付申請書及び実績報告書!$W$8,"")</f>
        <v>社会福祉法人○○</v>
      </c>
      <c r="H7" s="71">
        <f t="shared" ca="1" si="6"/>
        <v>300</v>
      </c>
      <c r="I7" s="115">
        <f t="shared" ca="1" si="0"/>
        <v>0</v>
      </c>
      <c r="J7" s="71">
        <f t="shared" ca="1" si="7"/>
        <v>300</v>
      </c>
      <c r="K7" s="87"/>
      <c r="N7" s="88"/>
    </row>
    <row r="8" spans="1:33" ht="22.5" customHeight="1">
      <c r="A8" s="68">
        <f t="shared" si="1"/>
        <v>4</v>
      </c>
      <c r="B8" s="91" t="str">
        <f t="shared" ca="1" si="2"/>
        <v>☆☆相談支援事業所</v>
      </c>
      <c r="C8" s="91" t="str">
        <f t="shared" ca="1" si="3"/>
        <v>4444444444</v>
      </c>
      <c r="D8" s="183" t="str" cm="1">
        <f t="array" aca="1" ref="D8" ca="1">IFERROR(INDIRECT("個票"&amp;$A8&amp;"!H10"),"")</f>
        <v>計画相談支援</v>
      </c>
      <c r="E8" s="91" t="str">
        <f t="shared" ca="1" si="4"/>
        <v>000-444-4444</v>
      </c>
      <c r="F8" s="91" t="str">
        <f t="shared" ca="1" si="5"/>
        <v>富山県富山市☆☆町★★番地</v>
      </c>
      <c r="G8" s="91" t="str">
        <f ca="1">IF(J8&gt;0,交付申請書及び実績報告書!$W$8,"")</f>
        <v>社会福祉法人○○</v>
      </c>
      <c r="H8" s="71">
        <f t="shared" ca="1" si="6"/>
        <v>300</v>
      </c>
      <c r="I8" s="115">
        <f t="shared" ca="1" si="0"/>
        <v>0</v>
      </c>
      <c r="J8" s="71">
        <f t="shared" ca="1" si="7"/>
        <v>300</v>
      </c>
      <c r="K8" s="87"/>
    </row>
    <row r="9" spans="1:33" ht="22.5" customHeight="1">
      <c r="A9" s="68">
        <f t="shared" si="1"/>
        <v>5</v>
      </c>
      <c r="B9" s="91" t="str">
        <f t="shared" ca="1" si="2"/>
        <v>◇◇ヘルパーステーション</v>
      </c>
      <c r="C9" s="91" t="str">
        <f t="shared" ca="1" si="3"/>
        <v>5555555555</v>
      </c>
      <c r="D9" s="183" t="str" cm="1">
        <f t="array" aca="1" ref="D9" ca="1">IFERROR(INDIRECT("個票"&amp;$A9&amp;"!H10"),"")</f>
        <v>居宅介護</v>
      </c>
      <c r="E9" s="91" t="str">
        <f t="shared" ca="1" si="4"/>
        <v>000-555-5555</v>
      </c>
      <c r="F9" s="91" t="str">
        <f t="shared" ca="1" si="5"/>
        <v>富山県富山市◇◇町◆◆番地</v>
      </c>
      <c r="G9" s="91" t="str">
        <f ca="1">IF(J9&gt;0,交付申請書及び実績報告書!$W$8,"")</f>
        <v>社会福祉法人○○</v>
      </c>
      <c r="H9" s="71">
        <f t="shared" ca="1" si="6"/>
        <v>400</v>
      </c>
      <c r="I9" s="115">
        <f t="shared" ca="1" si="0"/>
        <v>0</v>
      </c>
      <c r="J9" s="71">
        <f t="shared" ca="1" si="7"/>
        <v>400</v>
      </c>
      <c r="K9" s="87"/>
    </row>
    <row r="10" spans="1:33" ht="22.5" customHeight="1">
      <c r="A10" s="68">
        <f t="shared" si="1"/>
        <v>6</v>
      </c>
      <c r="B10" s="91" t="str">
        <f t="shared" ca="1" si="2"/>
        <v/>
      </c>
      <c r="C10" s="91" t="str">
        <f t="shared" ca="1" si="3"/>
        <v/>
      </c>
      <c r="D10" s="183" t="str" cm="1">
        <f t="array" aca="1" ref="D10" ca="1">IFERROR(INDIRECT("個票"&amp;$A10&amp;"!H10"),"")</f>
        <v/>
      </c>
      <c r="E10" s="91" t="str">
        <f t="shared" ca="1" si="4"/>
        <v/>
      </c>
      <c r="F10" s="91" t="str">
        <f t="shared" ca="1" si="5"/>
        <v/>
      </c>
      <c r="G10" s="91" t="str">
        <f ca="1">IF(J10&gt;0,交付申請書及び実績報告書!$W$8,"")</f>
        <v/>
      </c>
      <c r="H10" s="71" t="str">
        <f t="shared" ca="1" si="6"/>
        <v/>
      </c>
      <c r="I10" s="115" t="str">
        <f t="shared" ca="1" si="0"/>
        <v/>
      </c>
      <c r="J10" s="71">
        <f t="shared" ca="1" si="7"/>
        <v>0</v>
      </c>
      <c r="K10" s="87"/>
    </row>
    <row r="11" spans="1:33" ht="22.5" customHeight="1">
      <c r="A11" s="68">
        <f t="shared" si="1"/>
        <v>7</v>
      </c>
      <c r="B11" s="91" t="str">
        <f t="shared" ca="1" si="2"/>
        <v/>
      </c>
      <c r="C11" s="91" t="str">
        <f t="shared" ca="1" si="3"/>
        <v/>
      </c>
      <c r="D11" s="183" t="str" cm="1">
        <f t="array" aca="1" ref="D11" ca="1">IFERROR(INDIRECT("個票"&amp;$A11&amp;"!H10"),"")</f>
        <v/>
      </c>
      <c r="E11" s="91" t="str">
        <f t="shared" ca="1" si="4"/>
        <v/>
      </c>
      <c r="F11" s="91" t="str">
        <f t="shared" ca="1" si="5"/>
        <v/>
      </c>
      <c r="G11" s="91" t="str">
        <f ca="1">IF(J11&gt;0,交付申請書及び実績報告書!$W$8,"")</f>
        <v/>
      </c>
      <c r="H11" s="71" t="str">
        <f t="shared" ca="1" si="6"/>
        <v/>
      </c>
      <c r="I11" s="115" t="str">
        <f t="shared" ca="1" si="0"/>
        <v/>
      </c>
      <c r="J11" s="71">
        <f t="shared" ca="1" si="7"/>
        <v>0</v>
      </c>
      <c r="K11" s="87"/>
    </row>
    <row r="12" spans="1:33" ht="22.5" customHeight="1">
      <c r="A12" s="68">
        <f t="shared" si="1"/>
        <v>8</v>
      </c>
      <c r="B12" s="91" t="str">
        <f t="shared" ca="1" si="2"/>
        <v/>
      </c>
      <c r="C12" s="91" t="str">
        <f t="shared" ca="1" si="3"/>
        <v/>
      </c>
      <c r="D12" s="183" t="str" cm="1">
        <f t="array" aca="1" ref="D12" ca="1">IFERROR(INDIRECT("個票"&amp;$A12&amp;"!H10"),"")</f>
        <v/>
      </c>
      <c r="E12" s="91" t="str">
        <f t="shared" ca="1" si="4"/>
        <v/>
      </c>
      <c r="F12" s="91" t="str">
        <f t="shared" ca="1" si="5"/>
        <v/>
      </c>
      <c r="G12" s="91" t="str">
        <f ca="1">IF(J12&gt;0,交付申請書及び実績報告書!$W$8,"")</f>
        <v/>
      </c>
      <c r="H12" s="71" t="str">
        <f t="shared" ca="1" si="6"/>
        <v/>
      </c>
      <c r="I12" s="115" t="str">
        <f t="shared" ca="1" si="0"/>
        <v/>
      </c>
      <c r="J12" s="71">
        <f t="shared" ca="1" si="7"/>
        <v>0</v>
      </c>
      <c r="K12" s="87"/>
    </row>
    <row r="13" spans="1:33" ht="22.5" customHeight="1">
      <c r="A13" s="68">
        <f t="shared" si="1"/>
        <v>9</v>
      </c>
      <c r="B13" s="91" t="str">
        <f t="shared" ca="1" si="2"/>
        <v/>
      </c>
      <c r="C13" s="91" t="str">
        <f t="shared" ca="1" si="3"/>
        <v/>
      </c>
      <c r="D13" s="183" t="str" cm="1">
        <f t="array" aca="1" ref="D13" ca="1">IFERROR(INDIRECT("個票"&amp;$A13&amp;"!H10"),"")</f>
        <v/>
      </c>
      <c r="E13" s="91" t="str">
        <f t="shared" ca="1" si="4"/>
        <v/>
      </c>
      <c r="F13" s="91" t="str">
        <f t="shared" ca="1" si="5"/>
        <v/>
      </c>
      <c r="G13" s="91" t="str">
        <f ca="1">IF(J13&gt;0,交付申請書及び実績報告書!$W$8,"")</f>
        <v/>
      </c>
      <c r="H13" s="71" t="str">
        <f t="shared" ca="1" si="6"/>
        <v/>
      </c>
      <c r="I13" s="115" t="str">
        <f t="shared" ca="1" si="0"/>
        <v/>
      </c>
      <c r="J13" s="71">
        <f t="shared" ca="1" si="7"/>
        <v>0</v>
      </c>
      <c r="K13" s="87"/>
    </row>
    <row r="14" spans="1:33" ht="22.5" customHeight="1">
      <c r="A14" s="68">
        <f t="shared" si="1"/>
        <v>10</v>
      </c>
      <c r="B14" s="91" t="str">
        <f t="shared" ca="1" si="2"/>
        <v/>
      </c>
      <c r="C14" s="91" t="str">
        <f t="shared" ca="1" si="3"/>
        <v/>
      </c>
      <c r="D14" s="183" t="str" cm="1">
        <f t="array" aca="1" ref="D14" ca="1">IFERROR(INDIRECT("個票"&amp;$A14&amp;"!H10"),"")</f>
        <v/>
      </c>
      <c r="E14" s="91" t="str">
        <f t="shared" ca="1" si="4"/>
        <v/>
      </c>
      <c r="F14" s="91" t="str">
        <f t="shared" ca="1" si="5"/>
        <v/>
      </c>
      <c r="G14" s="91" t="str">
        <f ca="1">IF(J14&gt;0,交付申請書及び実績報告書!$W$8,"")</f>
        <v/>
      </c>
      <c r="H14" s="71" t="str">
        <f t="shared" ca="1" si="6"/>
        <v/>
      </c>
      <c r="I14" s="115" t="str">
        <f t="shared" ca="1" si="0"/>
        <v/>
      </c>
      <c r="J14" s="71">
        <f t="shared" ca="1" si="7"/>
        <v>0</v>
      </c>
      <c r="K14" s="87"/>
    </row>
    <row r="15" spans="1:33" ht="22.5" customHeight="1">
      <c r="A15" s="68">
        <f t="shared" si="1"/>
        <v>11</v>
      </c>
      <c r="B15" s="91" t="str">
        <f t="shared" ca="1" si="2"/>
        <v/>
      </c>
      <c r="C15" s="91" t="str">
        <f t="shared" ca="1" si="3"/>
        <v/>
      </c>
      <c r="D15" s="183" t="str" cm="1">
        <f t="array" aca="1" ref="D15" ca="1">IFERROR(INDIRECT("個票"&amp;$A15&amp;"!H10"),"")</f>
        <v/>
      </c>
      <c r="E15" s="91" t="str">
        <f t="shared" ca="1" si="4"/>
        <v/>
      </c>
      <c r="F15" s="91" t="str">
        <f t="shared" ca="1" si="5"/>
        <v/>
      </c>
      <c r="G15" s="91" t="str">
        <f ca="1">IF(J15&gt;0,交付申請書及び実績報告書!$W$8,"")</f>
        <v/>
      </c>
      <c r="H15" s="71" t="str">
        <f t="shared" ca="1" si="6"/>
        <v/>
      </c>
      <c r="I15" s="115" t="str">
        <f t="shared" ca="1" si="0"/>
        <v/>
      </c>
      <c r="J15" s="71">
        <f t="shared" ca="1" si="7"/>
        <v>0</v>
      </c>
      <c r="K15" s="87"/>
    </row>
    <row r="16" spans="1:33" ht="22.5" customHeight="1">
      <c r="A16" s="68">
        <f t="shared" si="1"/>
        <v>12</v>
      </c>
      <c r="B16" s="91" t="str">
        <f t="shared" ca="1" si="2"/>
        <v/>
      </c>
      <c r="C16" s="91" t="str">
        <f t="shared" ca="1" si="3"/>
        <v/>
      </c>
      <c r="D16" s="183" t="str" cm="1">
        <f t="array" aca="1" ref="D16" ca="1">IFERROR(INDIRECT("個票"&amp;$A16&amp;"!H10"),"")</f>
        <v/>
      </c>
      <c r="E16" s="91" t="str">
        <f t="shared" ca="1" si="4"/>
        <v/>
      </c>
      <c r="F16" s="91" t="str">
        <f t="shared" ca="1" si="5"/>
        <v/>
      </c>
      <c r="G16" s="91" t="str">
        <f ca="1">IF(J16&gt;0,交付申請書及び実績報告書!$W$8,"")</f>
        <v/>
      </c>
      <c r="H16" s="71" t="str">
        <f t="shared" ca="1" si="6"/>
        <v/>
      </c>
      <c r="I16" s="115" t="str">
        <f t="shared" ca="1" si="0"/>
        <v/>
      </c>
      <c r="J16" s="71">
        <f t="shared" ca="1" si="7"/>
        <v>0</v>
      </c>
      <c r="K16" s="87"/>
    </row>
    <row r="17" spans="1:11" ht="22.5" customHeight="1">
      <c r="A17" s="68">
        <f t="shared" si="1"/>
        <v>13</v>
      </c>
      <c r="B17" s="91" t="str">
        <f t="shared" ca="1" si="2"/>
        <v/>
      </c>
      <c r="C17" s="91" t="str">
        <f t="shared" ca="1" si="3"/>
        <v/>
      </c>
      <c r="D17" s="183" t="str" cm="1">
        <f t="array" aca="1" ref="D17" ca="1">IFERROR(INDIRECT("個票"&amp;$A17&amp;"!H10"),"")</f>
        <v/>
      </c>
      <c r="E17" s="91" t="str">
        <f t="shared" ca="1" si="4"/>
        <v/>
      </c>
      <c r="F17" s="91" t="str">
        <f t="shared" ca="1" si="5"/>
        <v/>
      </c>
      <c r="G17" s="91" t="str">
        <f ca="1">IF(J17&gt;0,交付申請書及び実績報告書!$W$8,"")</f>
        <v/>
      </c>
      <c r="H17" s="71" t="str">
        <f t="shared" ca="1" si="6"/>
        <v/>
      </c>
      <c r="I17" s="115" t="str">
        <f t="shared" ca="1" si="0"/>
        <v/>
      </c>
      <c r="J17" s="71">
        <f t="shared" ca="1" si="7"/>
        <v>0</v>
      </c>
      <c r="K17" s="87"/>
    </row>
    <row r="18" spans="1:11" ht="22.5" customHeight="1">
      <c r="A18" s="68">
        <f t="shared" si="1"/>
        <v>14</v>
      </c>
      <c r="B18" s="91" t="str">
        <f t="shared" ca="1" si="2"/>
        <v/>
      </c>
      <c r="C18" s="91" t="str">
        <f t="shared" ca="1" si="3"/>
        <v/>
      </c>
      <c r="D18" s="183" t="str" cm="1">
        <f t="array" aca="1" ref="D18" ca="1">IFERROR(INDIRECT("個票"&amp;$A18&amp;"!H10"),"")</f>
        <v/>
      </c>
      <c r="E18" s="91" t="str">
        <f t="shared" ca="1" si="4"/>
        <v/>
      </c>
      <c r="F18" s="91" t="str">
        <f t="shared" ca="1" si="5"/>
        <v/>
      </c>
      <c r="G18" s="91" t="str">
        <f ca="1">IF(J18&gt;0,交付申請書及び実績報告書!$W$8,"")</f>
        <v/>
      </c>
      <c r="H18" s="71" t="str">
        <f t="shared" ca="1" si="6"/>
        <v/>
      </c>
      <c r="I18" s="115" t="str">
        <f t="shared" ca="1" si="0"/>
        <v/>
      </c>
      <c r="J18" s="71">
        <f t="shared" ca="1" si="7"/>
        <v>0</v>
      </c>
      <c r="K18" s="87"/>
    </row>
    <row r="19" spans="1:11" ht="22.5" customHeight="1">
      <c r="A19" s="68">
        <f t="shared" si="1"/>
        <v>15</v>
      </c>
      <c r="B19" s="91" t="str">
        <f t="shared" ca="1" si="2"/>
        <v/>
      </c>
      <c r="C19" s="91" t="str">
        <f t="shared" ca="1" si="3"/>
        <v/>
      </c>
      <c r="D19" s="183" t="str" cm="1">
        <f t="array" aca="1" ref="D19" ca="1">IFERROR(INDIRECT("個票"&amp;$A19&amp;"!H10"),"")</f>
        <v/>
      </c>
      <c r="E19" s="91" t="str">
        <f t="shared" ca="1" si="4"/>
        <v/>
      </c>
      <c r="F19" s="91" t="str">
        <f t="shared" ca="1" si="5"/>
        <v/>
      </c>
      <c r="G19" s="91" t="str">
        <f ca="1">IF(J19&gt;0,交付申請書及び実績報告書!$W$8,"")</f>
        <v/>
      </c>
      <c r="H19" s="71" t="str">
        <f t="shared" ca="1" si="6"/>
        <v/>
      </c>
      <c r="I19" s="115" t="str">
        <f t="shared" ca="1" si="0"/>
        <v/>
      </c>
      <c r="J19" s="71">
        <f t="shared" ca="1" si="7"/>
        <v>0</v>
      </c>
      <c r="K19" s="87"/>
    </row>
    <row r="20" spans="1:11" ht="11.25" customHeight="1"/>
    <row r="21" spans="1:11" customFormat="1">
      <c r="A21" s="3" t="s">
        <v>29</v>
      </c>
      <c r="B21" s="2"/>
      <c r="C21" s="2"/>
    </row>
    <row r="22" spans="1:11" customFormat="1" ht="16.5" customHeight="1">
      <c r="A22" s="69"/>
      <c r="B22" s="3" t="s">
        <v>30</v>
      </c>
      <c r="C22" s="2"/>
    </row>
    <row r="23" spans="1:11" customFormat="1" ht="16.5" customHeight="1">
      <c r="A23" s="69"/>
      <c r="B23" s="3"/>
      <c r="C23" s="2"/>
    </row>
    <row r="24" spans="1:11" customFormat="1" ht="16.5" customHeight="1">
      <c r="A24" s="5"/>
      <c r="B24" s="70"/>
      <c r="C24" s="2"/>
    </row>
    <row r="25" spans="1:11" customFormat="1" ht="16.5" customHeight="1">
      <c r="A25" s="5"/>
      <c r="B25" s="70"/>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A3:A4"/>
    <mergeCell ref="C3:C4"/>
    <mergeCell ref="B3:B4"/>
    <mergeCell ref="D3:D4"/>
    <mergeCell ref="G3:G4"/>
    <mergeCell ref="F3:F4"/>
    <mergeCell ref="J3:J4"/>
  </mergeCells>
  <phoneticPr fontId="7"/>
  <dataValidations count="1">
    <dataValidation type="list" allowBlank="1" showInputMessage="1" showErrorMessage="1" sqref="K5:K19" xr:uid="{00000000-0002-0000-0200-000000000000}">
      <formula1>"可"</formula1>
    </dataValidation>
  </dataValidations>
  <printOptions horizontalCentered="1"/>
  <pageMargins left="0.7" right="0.7" top="0.75" bottom="0.75" header="0.3" footer="0.3"/>
  <pageSetup paperSize="9" scale="57" orientation="portrait" cellComments="asDisplaye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fitToPage="1"/>
  </sheetPr>
  <dimension ref="A1:BZ60"/>
  <sheetViews>
    <sheetView showGridLines="0" showZeros="0" view="pageBreakPreview" zoomScale="115" zoomScaleNormal="100" zoomScaleSheetLayoutView="115" workbookViewId="0">
      <selection activeCell="AZ11" sqref="AZ11"/>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51" width="2.26953125" style="2"/>
    <col min="52" max="52" width="6.6328125" style="2" bestFit="1" customWidth="1"/>
    <col min="53" max="16384" width="2.26953125" style="2"/>
  </cols>
  <sheetData>
    <row r="1" spans="1:78">
      <c r="A1" s="2" t="s">
        <v>346</v>
      </c>
    </row>
    <row r="2" spans="1:78" ht="7.5" customHeight="1"/>
    <row r="3" spans="1:78">
      <c r="A3" s="341" t="s">
        <v>261</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3"/>
    </row>
    <row r="4" spans="1:78" s="94" customFormat="1" ht="9" customHeight="1">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row>
    <row r="5" spans="1:78">
      <c r="A5" s="275" t="s">
        <v>31</v>
      </c>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7"/>
    </row>
    <row r="6" spans="1:78" s="94" customFormat="1" ht="4.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row>
    <row r="7" spans="1:78" ht="17.25" customHeight="1">
      <c r="A7" s="278" t="s">
        <v>174</v>
      </c>
      <c r="B7" s="269"/>
      <c r="C7" s="269"/>
      <c r="D7" s="269"/>
      <c r="E7" s="269"/>
      <c r="F7" s="269"/>
      <c r="G7" s="279"/>
      <c r="H7" s="362" t="s">
        <v>277</v>
      </c>
      <c r="I7" s="363"/>
      <c r="J7" s="363"/>
      <c r="K7" s="363"/>
      <c r="L7" s="363"/>
      <c r="M7" s="363"/>
      <c r="N7" s="364"/>
      <c r="O7" s="278" t="s">
        <v>32</v>
      </c>
      <c r="P7" s="269"/>
      <c r="Q7" s="269"/>
      <c r="R7" s="269"/>
      <c r="S7" s="279"/>
      <c r="T7" s="365" t="s">
        <v>278</v>
      </c>
      <c r="U7" s="300"/>
      <c r="V7" s="300"/>
      <c r="W7" s="300"/>
      <c r="X7" s="300"/>
      <c r="Y7" s="300"/>
      <c r="Z7" s="300"/>
      <c r="AA7" s="300"/>
      <c r="AB7" s="300"/>
      <c r="AC7" s="300"/>
      <c r="AD7" s="300"/>
      <c r="AE7" s="300"/>
      <c r="AF7" s="300"/>
      <c r="AG7" s="300"/>
      <c r="AH7" s="300"/>
      <c r="AI7" s="300"/>
      <c r="AJ7" s="300"/>
      <c r="AK7" s="300"/>
      <c r="AL7" s="300"/>
      <c r="AM7" s="366"/>
    </row>
    <row r="8" spans="1:78">
      <c r="A8" s="344" t="s">
        <v>33</v>
      </c>
      <c r="B8" s="345"/>
      <c r="C8" s="346"/>
      <c r="D8" s="278" t="s">
        <v>34</v>
      </c>
      <c r="E8" s="269"/>
      <c r="F8" s="269"/>
      <c r="G8" s="279"/>
      <c r="H8" s="278" t="s">
        <v>24</v>
      </c>
      <c r="I8" s="269"/>
      <c r="J8" s="269"/>
      <c r="K8" s="269"/>
      <c r="L8" s="269"/>
      <c r="M8" s="269"/>
      <c r="N8" s="269"/>
      <c r="O8" s="269"/>
      <c r="P8" s="269"/>
      <c r="Q8" s="269"/>
      <c r="R8" s="269"/>
      <c r="S8" s="279"/>
      <c r="T8" s="344" t="s">
        <v>35</v>
      </c>
      <c r="U8" s="345"/>
      <c r="V8" s="346"/>
      <c r="W8" s="278" t="s">
        <v>19</v>
      </c>
      <c r="X8" s="269"/>
      <c r="Y8" s="269"/>
      <c r="Z8" s="269"/>
      <c r="AA8" s="269"/>
      <c r="AB8" s="269"/>
      <c r="AC8" s="269"/>
      <c r="AD8" s="269"/>
      <c r="AE8" s="269"/>
      <c r="AF8" s="279"/>
      <c r="AG8" s="352" t="s">
        <v>36</v>
      </c>
      <c r="AH8" s="298"/>
      <c r="AI8" s="298"/>
      <c r="AJ8" s="298"/>
      <c r="AK8" s="298"/>
      <c r="AL8" s="298"/>
      <c r="AM8" s="299"/>
    </row>
    <row r="9" spans="1:78" ht="17.25" customHeight="1">
      <c r="A9" s="347"/>
      <c r="B9" s="348"/>
      <c r="C9" s="252"/>
      <c r="D9" s="349" t="s">
        <v>128</v>
      </c>
      <c r="E9" s="350"/>
      <c r="F9" s="350"/>
      <c r="G9" s="351"/>
      <c r="H9" s="353" t="s">
        <v>279</v>
      </c>
      <c r="I9" s="354"/>
      <c r="J9" s="354"/>
      <c r="K9" s="354"/>
      <c r="L9" s="354"/>
      <c r="M9" s="354"/>
      <c r="N9" s="354"/>
      <c r="O9" s="354"/>
      <c r="P9" s="354"/>
      <c r="Q9" s="354"/>
      <c r="R9" s="354"/>
      <c r="S9" s="355"/>
      <c r="T9" s="347"/>
      <c r="U9" s="348"/>
      <c r="V9" s="252"/>
      <c r="W9" s="356" t="s">
        <v>280</v>
      </c>
      <c r="X9" s="357"/>
      <c r="Y9" s="357"/>
      <c r="Z9" s="357"/>
      <c r="AA9" s="357"/>
      <c r="AB9" s="357"/>
      <c r="AC9" s="357"/>
      <c r="AD9" s="357"/>
      <c r="AE9" s="357"/>
      <c r="AF9" s="358"/>
      <c r="AG9" s="359" t="s">
        <v>281</v>
      </c>
      <c r="AH9" s="360"/>
      <c r="AI9" s="360"/>
      <c r="AJ9" s="360"/>
      <c r="AK9" s="360"/>
      <c r="AL9" s="360"/>
      <c r="AM9" s="361"/>
      <c r="AV9" s="3"/>
    </row>
    <row r="10" spans="1:78" s="3" customFormat="1" ht="52" customHeight="1">
      <c r="A10" s="268" t="s">
        <v>197</v>
      </c>
      <c r="B10" s="269"/>
      <c r="C10" s="269"/>
      <c r="D10" s="269"/>
      <c r="E10" s="269"/>
      <c r="F10" s="269"/>
      <c r="G10" s="269"/>
      <c r="H10" s="270" t="s">
        <v>320</v>
      </c>
      <c r="I10" s="271"/>
      <c r="J10" s="271"/>
      <c r="K10" s="271"/>
      <c r="L10" s="271"/>
      <c r="M10" s="271"/>
      <c r="N10" s="271"/>
      <c r="O10" s="272" t="s">
        <v>211</v>
      </c>
      <c r="P10" s="273"/>
      <c r="Q10" s="273"/>
      <c r="R10" s="273"/>
      <c r="S10" s="274"/>
      <c r="T10" s="303"/>
      <c r="U10" s="304"/>
      <c r="V10" s="304"/>
      <c r="W10" s="304"/>
      <c r="X10" s="304"/>
      <c r="Y10" s="304"/>
      <c r="Z10" s="304"/>
      <c r="AA10" s="304"/>
      <c r="AB10" s="304"/>
      <c r="AC10" s="304"/>
      <c r="AD10" s="304"/>
      <c r="AE10" s="304"/>
      <c r="AF10" s="305"/>
      <c r="AG10" s="272" t="s">
        <v>37</v>
      </c>
      <c r="AH10" s="298"/>
      <c r="AI10" s="299"/>
      <c r="AJ10" s="300">
        <v>30</v>
      </c>
      <c r="AK10" s="300"/>
      <c r="AL10" s="301" t="s">
        <v>38</v>
      </c>
      <c r="AM10" s="302"/>
      <c r="AP10" s="297"/>
      <c r="AQ10" s="297"/>
      <c r="AR10" s="297"/>
      <c r="AS10" s="297"/>
      <c r="AT10" s="297"/>
      <c r="AU10" s="297"/>
      <c r="AZ10" s="3" t="str">
        <f>_xlfn.XLOOKUP(H10,リスト!A1:A28,リスト!B1:B28,"")</f>
        <v>なし</v>
      </c>
      <c r="BZ10" s="3" t="str">
        <f>_xlfn.XLOOKUP(H10,リスト!A1:A28,リスト!C1:C28,"")</f>
        <v>可</v>
      </c>
    </row>
    <row r="11" spans="1:78" s="3" customFormat="1" ht="52" customHeight="1">
      <c r="A11" s="378" t="s">
        <v>328</v>
      </c>
      <c r="B11" s="378"/>
      <c r="C11" s="378"/>
      <c r="D11" s="378"/>
      <c r="E11" s="378"/>
      <c r="F11" s="378"/>
      <c r="G11" s="378"/>
      <c r="H11" s="379"/>
      <c r="I11" s="379"/>
      <c r="J11" s="379"/>
      <c r="K11" s="379"/>
      <c r="L11" s="379"/>
      <c r="M11" s="379"/>
      <c r="N11" s="379"/>
      <c r="O11" s="226"/>
      <c r="P11" s="226"/>
      <c r="Q11" s="226"/>
      <c r="R11" s="226"/>
      <c r="S11" s="226"/>
      <c r="T11" s="227"/>
      <c r="U11" s="227"/>
      <c r="V11" s="227"/>
      <c r="W11" s="227"/>
      <c r="X11" s="227"/>
      <c r="Y11" s="227"/>
      <c r="Z11" s="227"/>
      <c r="AA11" s="227"/>
      <c r="AB11" s="227"/>
      <c r="AC11" s="227"/>
      <c r="AD11" s="227"/>
      <c r="AE11" s="227"/>
      <c r="AF11" s="227"/>
      <c r="AG11" s="226"/>
      <c r="AH11" s="227"/>
      <c r="AI11" s="227"/>
      <c r="AJ11" s="228"/>
      <c r="AK11" s="228"/>
      <c r="AL11" s="225"/>
      <c r="AM11" s="225"/>
      <c r="AP11" s="223"/>
      <c r="AQ11" s="223"/>
      <c r="AR11" s="223"/>
      <c r="AS11" s="223"/>
      <c r="AT11" s="223"/>
      <c r="AU11" s="223"/>
    </row>
    <row r="12" spans="1:78" s="3" customFormat="1" ht="17.5" customHeight="1">
      <c r="I12" s="70"/>
      <c r="J12" s="16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78" s="3" customFormat="1" ht="13" customHeight="1">
      <c r="A13" s="275" t="s">
        <v>129</v>
      </c>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7"/>
    </row>
    <row r="14" spans="1:78" s="3" customFormat="1" ht="31" customHeight="1">
      <c r="A14" s="330" t="s">
        <v>256</v>
      </c>
      <c r="B14" s="33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4" t="s">
        <v>214</v>
      </c>
      <c r="AG14" s="335"/>
      <c r="AH14" s="335"/>
      <c r="AI14" s="335"/>
      <c r="AJ14" s="335"/>
      <c r="AK14" s="335"/>
      <c r="AL14" s="335"/>
      <c r="AM14" s="336"/>
    </row>
    <row r="15" spans="1:78" s="3" customFormat="1" ht="20.5" customHeight="1">
      <c r="A15" s="332"/>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7" t="s">
        <v>282</v>
      </c>
      <c r="AG15" s="338"/>
      <c r="AH15" s="338"/>
      <c r="AI15" s="338"/>
      <c r="AJ15" s="338"/>
      <c r="AK15" s="338"/>
      <c r="AL15" s="338"/>
      <c r="AM15" s="339"/>
    </row>
    <row r="16" spans="1:78" s="3" customFormat="1" ht="17" customHeight="1">
      <c r="A16" s="166"/>
      <c r="B16" s="166"/>
      <c r="C16" s="166"/>
      <c r="D16" s="166"/>
      <c r="E16" s="166"/>
      <c r="F16" s="166"/>
      <c r="G16" s="166"/>
      <c r="H16" s="166"/>
      <c r="I16" s="167"/>
      <c r="J16" s="168"/>
      <c r="K16" s="167"/>
      <c r="L16" s="163"/>
      <c r="M16" s="163"/>
      <c r="N16" s="163"/>
      <c r="O16" s="163"/>
      <c r="P16" s="163"/>
      <c r="Q16" s="163"/>
      <c r="R16" s="163"/>
      <c r="S16" s="163"/>
      <c r="T16" s="163"/>
      <c r="U16" s="167"/>
      <c r="V16" s="163"/>
      <c r="W16" s="163"/>
      <c r="X16" s="163"/>
      <c r="Y16" s="168"/>
      <c r="Z16" s="169"/>
      <c r="AA16" s="167"/>
      <c r="AB16" s="163"/>
      <c r="AC16" s="163"/>
      <c r="AD16" s="163"/>
      <c r="AE16" s="163"/>
      <c r="AF16" s="163"/>
      <c r="AG16" s="163"/>
      <c r="AH16" s="163"/>
      <c r="AI16" s="163"/>
      <c r="AJ16" s="163"/>
      <c r="AK16" s="163"/>
      <c r="AL16" s="163"/>
      <c r="AM16" s="163"/>
    </row>
    <row r="17" spans="1:40" s="3" customFormat="1" ht="13" customHeight="1">
      <c r="A17" s="275" t="s">
        <v>215</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7"/>
    </row>
    <row r="18" spans="1:40" s="3" customFormat="1" ht="84" customHeight="1">
      <c r="A18" s="380" t="s">
        <v>268</v>
      </c>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81"/>
    </row>
    <row r="19" spans="1:40" s="3" customFormat="1" ht="53" customHeight="1">
      <c r="A19" s="382" t="s">
        <v>221</v>
      </c>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4" t="s">
        <v>216</v>
      </c>
      <c r="AG19" s="384"/>
      <c r="AH19" s="384"/>
      <c r="AI19" s="384"/>
      <c r="AJ19" s="384"/>
      <c r="AK19" s="384"/>
      <c r="AL19" s="384"/>
      <c r="AM19" s="384"/>
    </row>
    <row r="20" spans="1:40" s="3" customFormat="1" ht="20.5" customHeight="1">
      <c r="A20" s="170"/>
      <c r="B20" s="377" t="s">
        <v>24</v>
      </c>
      <c r="C20" s="377"/>
      <c r="D20" s="377"/>
      <c r="E20" s="377"/>
      <c r="F20" s="377"/>
      <c r="G20" s="377" t="s">
        <v>283</v>
      </c>
      <c r="H20" s="377"/>
      <c r="I20" s="377"/>
      <c r="J20" s="377"/>
      <c r="K20" s="377"/>
      <c r="L20" s="377"/>
      <c r="M20" s="377"/>
      <c r="N20" s="377"/>
      <c r="O20" s="377"/>
      <c r="P20" s="377"/>
      <c r="Q20" s="377"/>
      <c r="R20" s="377"/>
      <c r="S20" s="377"/>
      <c r="T20" s="377"/>
      <c r="U20" s="377"/>
      <c r="V20" s="377"/>
      <c r="W20" s="377"/>
      <c r="X20" s="377"/>
      <c r="Y20" s="377"/>
      <c r="Z20" s="377"/>
      <c r="AA20" s="172"/>
      <c r="AB20" s="172"/>
      <c r="AC20" s="172"/>
      <c r="AD20" s="172"/>
      <c r="AE20" s="172"/>
      <c r="AF20" s="367" t="s">
        <v>282</v>
      </c>
      <c r="AG20" s="368"/>
      <c r="AH20" s="368"/>
      <c r="AI20" s="368"/>
      <c r="AJ20" s="368"/>
      <c r="AK20" s="368"/>
      <c r="AL20" s="368"/>
      <c r="AM20" s="369"/>
    </row>
    <row r="21" spans="1:40" s="3" customFormat="1" ht="20.5" customHeight="1">
      <c r="A21" s="170"/>
      <c r="B21" s="376" t="s">
        <v>217</v>
      </c>
      <c r="C21" s="376"/>
      <c r="D21" s="376"/>
      <c r="E21" s="376"/>
      <c r="F21" s="376"/>
      <c r="G21" s="376" t="s">
        <v>284</v>
      </c>
      <c r="H21" s="376"/>
      <c r="I21" s="376"/>
      <c r="J21" s="376"/>
      <c r="K21" s="376"/>
      <c r="L21" s="376"/>
      <c r="M21" s="376"/>
      <c r="N21" s="376"/>
      <c r="O21" s="376"/>
      <c r="P21" s="376"/>
      <c r="Q21" s="376"/>
      <c r="R21" s="376"/>
      <c r="S21" s="376"/>
      <c r="T21" s="376"/>
      <c r="U21" s="376"/>
      <c r="V21" s="376"/>
      <c r="W21" s="376"/>
      <c r="X21" s="376"/>
      <c r="Y21" s="376"/>
      <c r="Z21" s="376"/>
      <c r="AA21" s="172"/>
      <c r="AB21" s="172"/>
      <c r="AC21" s="172"/>
      <c r="AD21" s="172"/>
      <c r="AE21" s="172"/>
      <c r="AF21" s="370"/>
      <c r="AG21" s="371"/>
      <c r="AH21" s="371"/>
      <c r="AI21" s="371"/>
      <c r="AJ21" s="371"/>
      <c r="AK21" s="371"/>
      <c r="AL21" s="371"/>
      <c r="AM21" s="372"/>
    </row>
    <row r="22" spans="1:40" s="3" customFormat="1" ht="20.5" customHeight="1">
      <c r="A22" s="170"/>
      <c r="B22" s="376" t="s">
        <v>218</v>
      </c>
      <c r="C22" s="376"/>
      <c r="D22" s="376"/>
      <c r="E22" s="376"/>
      <c r="F22" s="376"/>
      <c r="G22" s="376" t="s">
        <v>285</v>
      </c>
      <c r="H22" s="376"/>
      <c r="I22" s="376"/>
      <c r="J22" s="376"/>
      <c r="K22" s="376"/>
      <c r="L22" s="376"/>
      <c r="M22" s="376"/>
      <c r="N22" s="376"/>
      <c r="O22" s="376"/>
      <c r="P22" s="376"/>
      <c r="Q22" s="376"/>
      <c r="R22" s="376"/>
      <c r="S22" s="376"/>
      <c r="T22" s="376"/>
      <c r="U22" s="376"/>
      <c r="V22" s="376"/>
      <c r="W22" s="376"/>
      <c r="X22" s="376"/>
      <c r="Y22" s="376"/>
      <c r="Z22" s="376"/>
      <c r="AA22" s="172"/>
      <c r="AB22" s="172"/>
      <c r="AC22" s="172"/>
      <c r="AD22" s="172"/>
      <c r="AE22" s="172"/>
      <c r="AF22" s="370"/>
      <c r="AG22" s="371"/>
      <c r="AH22" s="371"/>
      <c r="AI22" s="371"/>
      <c r="AJ22" s="371"/>
      <c r="AK22" s="371"/>
      <c r="AL22" s="371"/>
      <c r="AM22" s="372"/>
    </row>
    <row r="23" spans="1:40" s="3" customFormat="1" ht="10" customHeight="1">
      <c r="A23" s="173"/>
      <c r="B23" s="171"/>
      <c r="C23" s="171"/>
      <c r="D23" s="171"/>
      <c r="E23" s="171"/>
      <c r="F23" s="171"/>
      <c r="G23" s="171"/>
      <c r="H23" s="171"/>
      <c r="I23" s="171"/>
      <c r="J23" s="171"/>
      <c r="K23" s="171"/>
      <c r="L23" s="171"/>
      <c r="M23" s="171"/>
      <c r="N23" s="171"/>
      <c r="O23" s="171"/>
      <c r="P23" s="171"/>
      <c r="Q23" s="171"/>
      <c r="R23" s="171"/>
      <c r="S23" s="171"/>
      <c r="T23" s="171"/>
      <c r="U23" s="171"/>
      <c r="V23" s="171"/>
      <c r="W23" s="171"/>
      <c r="X23" s="171"/>
      <c r="Y23" s="171"/>
      <c r="Z23" s="171"/>
      <c r="AA23" s="171"/>
      <c r="AB23" s="171"/>
      <c r="AC23" s="171"/>
      <c r="AD23" s="171"/>
      <c r="AE23" s="171"/>
      <c r="AF23" s="373"/>
      <c r="AG23" s="374"/>
      <c r="AH23" s="374"/>
      <c r="AI23" s="374"/>
      <c r="AJ23" s="374"/>
      <c r="AK23" s="374"/>
      <c r="AL23" s="374"/>
      <c r="AM23" s="375"/>
    </row>
    <row r="24" spans="1:40" s="3" customFormat="1" ht="17.5" customHeight="1">
      <c r="I24" s="70"/>
      <c r="J24" s="16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40" s="3" customFormat="1" ht="13" customHeight="1">
      <c r="A25" s="275" t="s">
        <v>262</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7"/>
    </row>
    <row r="26" spans="1:40" s="93" customFormat="1" ht="7" customHeight="1" thickBot="1">
      <c r="I26" s="101"/>
      <c r="J26" s="102"/>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row>
    <row r="27" spans="1:40" ht="20.5" customHeight="1">
      <c r="A27" s="104"/>
      <c r="B27" s="93"/>
      <c r="C27" s="92"/>
      <c r="D27" s="93"/>
      <c r="E27" s="105"/>
      <c r="F27" s="93"/>
      <c r="G27" s="93"/>
      <c r="H27" s="93"/>
      <c r="I27" s="93"/>
      <c r="J27" s="106"/>
      <c r="K27" s="106"/>
      <c r="L27" s="106"/>
      <c r="M27" s="106"/>
      <c r="N27" s="106"/>
      <c r="O27" s="107"/>
      <c r="P27" s="92"/>
      <c r="Q27" s="94"/>
      <c r="R27" s="94"/>
      <c r="S27" s="106"/>
      <c r="T27" s="102"/>
      <c r="U27" s="106"/>
      <c r="V27" s="106"/>
      <c r="W27" s="92"/>
      <c r="AC27" s="180"/>
      <c r="AD27" s="268" t="s">
        <v>171</v>
      </c>
      <c r="AE27" s="280"/>
      <c r="AF27" s="280"/>
      <c r="AG27" s="280"/>
      <c r="AH27" s="281"/>
      <c r="AI27" s="327" t="s">
        <v>170</v>
      </c>
      <c r="AJ27" s="328"/>
      <c r="AK27" s="328"/>
      <c r="AL27" s="328"/>
      <c r="AM27" s="329"/>
      <c r="AN27" s="3"/>
    </row>
    <row r="28" spans="1:40" ht="20.5" customHeight="1">
      <c r="A28" s="104"/>
      <c r="B28" s="93"/>
      <c r="C28" s="92"/>
      <c r="D28" s="93"/>
      <c r="E28" s="105"/>
      <c r="F28" s="93"/>
      <c r="G28" s="93"/>
      <c r="H28" s="93"/>
      <c r="I28" s="93"/>
      <c r="J28" s="106"/>
      <c r="K28" s="106"/>
      <c r="L28" s="106"/>
      <c r="M28" s="106"/>
      <c r="N28" s="106"/>
      <c r="O28" s="107"/>
      <c r="P28" s="92"/>
      <c r="Q28" s="94"/>
      <c r="R28" s="94"/>
      <c r="S28" s="106"/>
      <c r="T28" s="102"/>
      <c r="U28" s="106"/>
      <c r="V28" s="106"/>
      <c r="W28" s="108"/>
      <c r="AC28" s="181"/>
      <c r="AD28" s="312">
        <f>IF(AJ10="",_xlfn.XLOOKUP(T10,'単価表（通所系・訪問系）'!B1:B7,'単価表（通所系・訪問系）'!C1:C7,""),AJ10*6)</f>
        <v>180</v>
      </c>
      <c r="AE28" s="313"/>
      <c r="AF28" s="313"/>
      <c r="AG28" s="174" t="s">
        <v>12</v>
      </c>
      <c r="AH28" s="175"/>
      <c r="AI28" s="323">
        <f>MIN(AD28,ROUNDDOWN((H36+H45)/1000,0))</f>
        <v>180</v>
      </c>
      <c r="AJ28" s="324"/>
      <c r="AK28" s="324"/>
      <c r="AL28" s="176" t="s">
        <v>12</v>
      </c>
      <c r="AM28" s="177"/>
    </row>
    <row r="29" spans="1:40" ht="10" customHeight="1" thickBot="1">
      <c r="A29" s="92" t="s">
        <v>219</v>
      </c>
      <c r="B29" s="93"/>
      <c r="C29" s="92"/>
      <c r="D29" s="93"/>
      <c r="E29" s="105"/>
      <c r="F29" s="93"/>
      <c r="G29" s="93"/>
      <c r="H29" s="93"/>
      <c r="I29" s="93"/>
      <c r="J29" s="106"/>
      <c r="K29" s="106"/>
      <c r="L29" s="106"/>
      <c r="M29" s="106"/>
      <c r="N29" s="106"/>
      <c r="O29" s="107"/>
      <c r="P29" s="92"/>
      <c r="Q29" s="94"/>
      <c r="R29" s="94"/>
      <c r="S29" s="106"/>
      <c r="T29" s="102"/>
      <c r="U29" s="106"/>
      <c r="V29" s="106"/>
      <c r="W29" s="108"/>
      <c r="AC29" s="181"/>
      <c r="AD29" s="314"/>
      <c r="AE29" s="315"/>
      <c r="AF29" s="315"/>
      <c r="AG29" s="184"/>
      <c r="AH29" s="185"/>
      <c r="AI29" s="325"/>
      <c r="AJ29" s="326"/>
      <c r="AK29" s="326"/>
      <c r="AL29" s="178"/>
      <c r="AM29" s="179"/>
    </row>
    <row r="30" spans="1:40" ht="24.5" customHeight="1">
      <c r="A30" s="278" t="s">
        <v>264</v>
      </c>
      <c r="B30" s="269"/>
      <c r="C30" s="269"/>
      <c r="D30" s="269"/>
      <c r="E30" s="269"/>
      <c r="F30" s="269"/>
      <c r="G30" s="279"/>
      <c r="H30" s="268" t="s">
        <v>263</v>
      </c>
      <c r="I30" s="280"/>
      <c r="J30" s="280"/>
      <c r="K30" s="280"/>
      <c r="L30" s="321"/>
      <c r="M30" s="278" t="s">
        <v>265</v>
      </c>
      <c r="N30" s="269"/>
      <c r="O30" s="269"/>
      <c r="P30" s="269"/>
      <c r="Q30" s="269"/>
      <c r="R30" s="269"/>
      <c r="S30" s="269"/>
      <c r="T30" s="269"/>
      <c r="U30" s="269"/>
      <c r="V30" s="269"/>
      <c r="W30" s="269"/>
      <c r="X30" s="269"/>
      <c r="Y30" s="269"/>
      <c r="Z30" s="269"/>
      <c r="AA30" s="269"/>
      <c r="AB30" s="269"/>
      <c r="AC30" s="269"/>
      <c r="AD30" s="269"/>
      <c r="AE30" s="269"/>
      <c r="AF30" s="269"/>
      <c r="AG30" s="269"/>
      <c r="AH30" s="269"/>
      <c r="AI30" s="348"/>
      <c r="AJ30" s="348"/>
      <c r="AK30" s="348"/>
      <c r="AL30" s="348"/>
      <c r="AM30" s="252"/>
    </row>
    <row r="31" spans="1:40" ht="15" customHeight="1">
      <c r="A31" s="285" t="s">
        <v>281</v>
      </c>
      <c r="B31" s="286"/>
      <c r="C31" s="286"/>
      <c r="D31" s="286"/>
      <c r="E31" s="286"/>
      <c r="F31" s="286"/>
      <c r="G31" s="287"/>
      <c r="H31" s="340">
        <v>100000</v>
      </c>
      <c r="I31" s="340"/>
      <c r="J31" s="340"/>
      <c r="K31" s="340"/>
      <c r="L31" s="340"/>
      <c r="M31" s="282" t="s">
        <v>286</v>
      </c>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4"/>
    </row>
    <row r="32" spans="1:40" ht="15" customHeight="1">
      <c r="A32" s="288"/>
      <c r="B32" s="289"/>
      <c r="C32" s="289"/>
      <c r="D32" s="289"/>
      <c r="E32" s="289"/>
      <c r="F32" s="289"/>
      <c r="G32" s="290"/>
      <c r="H32" s="320"/>
      <c r="I32" s="320"/>
      <c r="J32" s="320"/>
      <c r="K32" s="320"/>
      <c r="L32" s="320"/>
      <c r="M32" s="316"/>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17"/>
      <c r="AM32" s="318"/>
    </row>
    <row r="33" spans="1:48" ht="15" customHeight="1">
      <c r="A33" s="262"/>
      <c r="B33" s="263"/>
      <c r="C33" s="263"/>
      <c r="D33" s="263"/>
      <c r="E33" s="263"/>
      <c r="F33" s="263"/>
      <c r="G33" s="264"/>
      <c r="H33" s="320"/>
      <c r="I33" s="320"/>
      <c r="J33" s="320"/>
      <c r="K33" s="320"/>
      <c r="L33" s="320"/>
      <c r="M33" s="316"/>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17"/>
      <c r="AM33" s="318"/>
    </row>
    <row r="34" spans="1:48" ht="15" customHeight="1">
      <c r="A34" s="291"/>
      <c r="B34" s="292"/>
      <c r="C34" s="292"/>
      <c r="D34" s="292"/>
      <c r="E34" s="292"/>
      <c r="F34" s="292"/>
      <c r="G34" s="293"/>
      <c r="H34" s="320"/>
      <c r="I34" s="320"/>
      <c r="J34" s="320"/>
      <c r="K34" s="320"/>
      <c r="L34" s="320"/>
      <c r="M34" s="316"/>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8"/>
      <c r="AN34" s="3"/>
    </row>
    <row r="35" spans="1:48" ht="15" customHeight="1">
      <c r="A35" s="294"/>
      <c r="B35" s="295"/>
      <c r="C35" s="295"/>
      <c r="D35" s="295"/>
      <c r="E35" s="295"/>
      <c r="F35" s="295"/>
      <c r="G35" s="296"/>
      <c r="H35" s="320"/>
      <c r="I35" s="320"/>
      <c r="J35" s="320"/>
      <c r="K35" s="320"/>
      <c r="L35" s="320"/>
      <c r="M35" s="316"/>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8"/>
    </row>
    <row r="36" spans="1:48" ht="15" customHeight="1">
      <c r="A36" s="63" t="s">
        <v>28</v>
      </c>
      <c r="B36" s="64"/>
      <c r="C36" s="64"/>
      <c r="D36" s="64"/>
      <c r="E36" s="64"/>
      <c r="F36" s="64"/>
      <c r="G36" s="65"/>
      <c r="H36" s="306">
        <f>SUM(H31:L35)</f>
        <v>100000</v>
      </c>
      <c r="I36" s="306"/>
      <c r="J36" s="306"/>
      <c r="K36" s="306"/>
      <c r="L36" s="307"/>
      <c r="M36" s="308"/>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10"/>
    </row>
    <row r="37" spans="1:48" s="94" customFormat="1">
      <c r="A37" s="104"/>
      <c r="B37" s="93"/>
      <c r="C37" s="92"/>
      <c r="D37" s="93"/>
      <c r="E37" s="105"/>
      <c r="F37" s="93"/>
      <c r="G37" s="93"/>
      <c r="H37" s="93"/>
      <c r="I37" s="93"/>
      <c r="J37" s="106"/>
      <c r="K37" s="106"/>
      <c r="L37" s="106"/>
      <c r="M37" s="106"/>
      <c r="N37" s="106"/>
      <c r="O37" s="107"/>
      <c r="P37" s="92"/>
      <c r="S37" s="106"/>
      <c r="T37" s="102"/>
      <c r="U37" s="106"/>
      <c r="V37" s="106"/>
      <c r="W37" s="108"/>
      <c r="X37" s="95"/>
      <c r="Y37" s="95"/>
      <c r="Z37" s="95"/>
      <c r="AA37" s="95"/>
      <c r="AB37" s="95"/>
      <c r="AC37" s="95"/>
      <c r="AD37" s="96"/>
      <c r="AE37" s="97"/>
      <c r="AF37" s="97"/>
      <c r="AG37" s="97"/>
      <c r="AH37" s="98"/>
      <c r="AI37" s="311"/>
      <c r="AJ37" s="311"/>
      <c r="AK37" s="311"/>
      <c r="AL37" s="319"/>
      <c r="AM37" s="319"/>
    </row>
    <row r="38" spans="1:48" s="94" customFormat="1">
      <c r="A38" s="92" t="s">
        <v>127</v>
      </c>
      <c r="B38" s="93"/>
      <c r="C38" s="92"/>
      <c r="D38" s="93"/>
      <c r="E38" s="105"/>
      <c r="F38" s="93"/>
      <c r="G38" s="93"/>
      <c r="H38" s="93"/>
      <c r="I38" s="93"/>
      <c r="J38" s="106"/>
      <c r="K38" s="106"/>
      <c r="L38" s="106"/>
      <c r="M38" s="106"/>
      <c r="N38" s="106"/>
      <c r="O38" s="107"/>
      <c r="P38" s="92"/>
      <c r="S38" s="106"/>
      <c r="T38" s="102"/>
      <c r="U38" s="106"/>
      <c r="V38" s="106"/>
      <c r="W38" s="108"/>
      <c r="X38" s="95"/>
      <c r="Y38" s="95"/>
      <c r="Z38" s="95"/>
      <c r="AA38" s="95"/>
      <c r="AB38" s="95"/>
      <c r="AC38" s="95"/>
      <c r="AD38" s="96"/>
      <c r="AE38" s="97"/>
      <c r="AF38" s="97"/>
      <c r="AG38" s="97"/>
      <c r="AH38" s="98"/>
      <c r="AI38" s="311"/>
      <c r="AJ38" s="311"/>
      <c r="AK38" s="311"/>
      <c r="AL38" s="319"/>
      <c r="AM38" s="319"/>
    </row>
    <row r="39" spans="1:48" ht="24" customHeight="1">
      <c r="A39" s="278" t="s">
        <v>264</v>
      </c>
      <c r="B39" s="269"/>
      <c r="C39" s="269"/>
      <c r="D39" s="269"/>
      <c r="E39" s="269"/>
      <c r="F39" s="269"/>
      <c r="G39" s="279"/>
      <c r="H39" s="268" t="s">
        <v>263</v>
      </c>
      <c r="I39" s="280"/>
      <c r="J39" s="280"/>
      <c r="K39" s="280"/>
      <c r="L39" s="321"/>
      <c r="M39" s="278" t="s">
        <v>266</v>
      </c>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79"/>
    </row>
    <row r="40" spans="1:48" ht="15" customHeight="1">
      <c r="A40" s="285" t="s">
        <v>287</v>
      </c>
      <c r="B40" s="286"/>
      <c r="C40" s="286"/>
      <c r="D40" s="286"/>
      <c r="E40" s="286"/>
      <c r="F40" s="286"/>
      <c r="G40" s="287"/>
      <c r="H40" s="340">
        <v>100000</v>
      </c>
      <c r="I40" s="340"/>
      <c r="J40" s="340"/>
      <c r="K40" s="340"/>
      <c r="L40" s="340"/>
      <c r="M40" s="282" t="s">
        <v>288</v>
      </c>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4"/>
    </row>
    <row r="41" spans="1:48" ht="15" customHeight="1">
      <c r="A41" s="288"/>
      <c r="B41" s="289"/>
      <c r="C41" s="289"/>
      <c r="D41" s="289"/>
      <c r="E41" s="289"/>
      <c r="F41" s="289"/>
      <c r="G41" s="290"/>
      <c r="H41" s="320"/>
      <c r="I41" s="320"/>
      <c r="J41" s="320"/>
      <c r="K41" s="320"/>
      <c r="L41" s="320"/>
      <c r="M41" s="316"/>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8"/>
    </row>
    <row r="42" spans="1:48" ht="15" customHeight="1">
      <c r="A42" s="288"/>
      <c r="B42" s="289"/>
      <c r="C42" s="289"/>
      <c r="D42" s="289"/>
      <c r="E42" s="289"/>
      <c r="F42" s="289"/>
      <c r="G42" s="290"/>
      <c r="H42" s="320"/>
      <c r="I42" s="320"/>
      <c r="J42" s="320"/>
      <c r="K42" s="320"/>
      <c r="L42" s="320"/>
      <c r="M42" s="316"/>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8"/>
    </row>
    <row r="43" spans="1:48" ht="15" customHeight="1">
      <c r="A43" s="262"/>
      <c r="B43" s="263"/>
      <c r="C43" s="263"/>
      <c r="D43" s="263"/>
      <c r="E43" s="263"/>
      <c r="F43" s="263"/>
      <c r="G43" s="264"/>
      <c r="H43" s="320"/>
      <c r="I43" s="320"/>
      <c r="J43" s="320"/>
      <c r="K43" s="320"/>
      <c r="L43" s="320"/>
      <c r="M43" s="316"/>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8"/>
      <c r="AN43" s="3"/>
      <c r="AV43" s="3"/>
    </row>
    <row r="44" spans="1:48" ht="15" customHeight="1">
      <c r="A44" s="265"/>
      <c r="B44" s="266"/>
      <c r="C44" s="266"/>
      <c r="D44" s="266"/>
      <c r="E44" s="266"/>
      <c r="F44" s="266"/>
      <c r="G44" s="267"/>
      <c r="H44" s="320"/>
      <c r="I44" s="320"/>
      <c r="J44" s="320"/>
      <c r="K44" s="320"/>
      <c r="L44" s="320"/>
      <c r="M44" s="316"/>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8"/>
    </row>
    <row r="45" spans="1:48" ht="15" customHeight="1">
      <c r="A45" s="63" t="s">
        <v>28</v>
      </c>
      <c r="B45" s="64"/>
      <c r="C45" s="64"/>
      <c r="D45" s="64"/>
      <c r="E45" s="64"/>
      <c r="F45" s="64"/>
      <c r="G45" s="65"/>
      <c r="H45" s="306">
        <f>SUM(H40:L44)</f>
        <v>100000</v>
      </c>
      <c r="I45" s="306"/>
      <c r="J45" s="306"/>
      <c r="K45" s="306"/>
      <c r="L45" s="307"/>
      <c r="M45" s="308"/>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10"/>
    </row>
    <row r="46" spans="1:48" s="94" customFormat="1" ht="6" customHeight="1">
      <c r="A46" s="109"/>
      <c r="B46" s="109"/>
      <c r="C46" s="109"/>
      <c r="D46" s="109"/>
      <c r="E46" s="110"/>
      <c r="F46" s="110"/>
      <c r="G46" s="110"/>
      <c r="H46" s="110"/>
      <c r="I46" s="110"/>
      <c r="J46" s="111"/>
      <c r="K46" s="111"/>
      <c r="L46" s="111"/>
      <c r="M46" s="111"/>
      <c r="N46" s="111"/>
      <c r="AH46" s="114"/>
    </row>
    <row r="47" spans="1:48" s="3" customFormat="1" ht="19.5" customHeight="1">
      <c r="A47" s="92" t="s">
        <v>130</v>
      </c>
    </row>
    <row r="48" spans="1:48" s="3" customFormat="1" ht="13.5" customHeight="1"/>
    <row r="49" spans="1:39" s="3" customFormat="1" ht="12">
      <c r="G49" s="4"/>
    </row>
    <row r="50" spans="1:39" ht="15" customHeight="1"/>
    <row r="51" spans="1:39" ht="15" customHeight="1"/>
    <row r="52" spans="1:39" ht="15" customHeight="1"/>
    <row r="53" spans="1:39" ht="15" customHeight="1"/>
    <row r="54" spans="1:39" ht="15" customHeight="1"/>
    <row r="55" spans="1:39" ht="15" customHeight="1"/>
    <row r="56" spans="1:39" ht="15" customHeight="1">
      <c r="Y56" s="128"/>
      <c r="AB56" s="128"/>
    </row>
    <row r="57" spans="1:39" s="94" customFormat="1" ht="4.5" customHeight="1">
      <c r="A57" s="109"/>
      <c r="B57" s="109"/>
      <c r="C57" s="109"/>
      <c r="D57" s="109"/>
      <c r="E57" s="112"/>
      <c r="F57" s="112"/>
      <c r="G57" s="112"/>
      <c r="H57" s="112"/>
      <c r="I57" s="112"/>
      <c r="J57" s="113"/>
      <c r="K57" s="113"/>
      <c r="L57" s="113"/>
      <c r="M57" s="113"/>
      <c r="N57" s="113"/>
      <c r="O57" s="112"/>
      <c r="P57" s="112"/>
      <c r="Q57" s="112"/>
      <c r="R57" s="112"/>
      <c r="S57" s="112"/>
      <c r="T57" s="112"/>
      <c r="U57" s="112"/>
      <c r="V57" s="112"/>
      <c r="W57" s="112"/>
      <c r="X57" s="112"/>
      <c r="Y57" s="127"/>
      <c r="Z57" s="127"/>
      <c r="AA57" s="127"/>
      <c r="AB57" s="127"/>
      <c r="AC57" s="127"/>
      <c r="AD57" s="127"/>
      <c r="AE57" s="112"/>
      <c r="AF57" s="112"/>
      <c r="AG57" s="112"/>
      <c r="AH57" s="112"/>
      <c r="AI57" s="112"/>
      <c r="AJ57" s="112"/>
      <c r="AK57" s="112"/>
      <c r="AL57" s="112"/>
      <c r="AM57" s="112"/>
    </row>
    <row r="58" spans="1:39" s="94" customFormat="1">
      <c r="A58" s="92"/>
    </row>
    <row r="60" spans="1:39">
      <c r="AI60" s="322"/>
      <c r="AJ60" s="322"/>
      <c r="AK60" s="322"/>
      <c r="AL60" s="322"/>
      <c r="AM60" s="322"/>
    </row>
  </sheetData>
  <sheetProtection formatCells="0" formatColumns="0" formatRows="0" insertColumns="0" insertRows="0" autoFilter="0"/>
  <mergeCells count="91">
    <mergeCell ref="A11:G11"/>
    <mergeCell ref="H11:N11"/>
    <mergeCell ref="A18:AM18"/>
    <mergeCell ref="A19:AE19"/>
    <mergeCell ref="AF19:AM19"/>
    <mergeCell ref="AF20:AM23"/>
    <mergeCell ref="B22:F22"/>
    <mergeCell ref="B20:F20"/>
    <mergeCell ref="G20:Z20"/>
    <mergeCell ref="B21:F21"/>
    <mergeCell ref="G21:Z21"/>
    <mergeCell ref="G22:Z22"/>
    <mergeCell ref="A41:G41"/>
    <mergeCell ref="A42:G42"/>
    <mergeCell ref="M30:AM30"/>
    <mergeCell ref="H36:L36"/>
    <mergeCell ref="H35:L35"/>
    <mergeCell ref="M35:AM35"/>
    <mergeCell ref="H32:L32"/>
    <mergeCell ref="H33:L33"/>
    <mergeCell ref="H34:L34"/>
    <mergeCell ref="H31:L31"/>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I60:AM60"/>
    <mergeCell ref="H30:L30"/>
    <mergeCell ref="AI28:AK29"/>
    <mergeCell ref="AI27:AM27"/>
    <mergeCell ref="A13:AM13"/>
    <mergeCell ref="A14:AE15"/>
    <mergeCell ref="AF14:AM14"/>
    <mergeCell ref="AF15:AM15"/>
    <mergeCell ref="A17:AM17"/>
    <mergeCell ref="H43:L43"/>
    <mergeCell ref="M43:AM43"/>
    <mergeCell ref="H44:L44"/>
    <mergeCell ref="M44:AM44"/>
    <mergeCell ref="H40:L40"/>
    <mergeCell ref="M40:AM40"/>
    <mergeCell ref="H41:L41"/>
    <mergeCell ref="H45:L45"/>
    <mergeCell ref="M45:AM45"/>
    <mergeCell ref="AI37:AK37"/>
    <mergeCell ref="AD28:AF29"/>
    <mergeCell ref="AI38:AK38"/>
    <mergeCell ref="M36:AM36"/>
    <mergeCell ref="M32:AM32"/>
    <mergeCell ref="M33:AM33"/>
    <mergeCell ref="M34:AM34"/>
    <mergeCell ref="AL37:AM37"/>
    <mergeCell ref="AL38:AM38"/>
    <mergeCell ref="M41:AM41"/>
    <mergeCell ref="H42:L42"/>
    <mergeCell ref="M42:AM42"/>
    <mergeCell ref="H39:L39"/>
    <mergeCell ref="M39:AM39"/>
    <mergeCell ref="AP10:AU10"/>
    <mergeCell ref="AG10:AI10"/>
    <mergeCell ref="AJ10:AK10"/>
    <mergeCell ref="AL10:AM10"/>
    <mergeCell ref="T10:AF10"/>
    <mergeCell ref="A43:G43"/>
    <mergeCell ref="A44:G44"/>
    <mergeCell ref="A10:G10"/>
    <mergeCell ref="H10:N10"/>
    <mergeCell ref="O10:S10"/>
    <mergeCell ref="A25:AM25"/>
    <mergeCell ref="A30:G30"/>
    <mergeCell ref="AD27:AH27"/>
    <mergeCell ref="A39:G39"/>
    <mergeCell ref="M31:AM31"/>
    <mergeCell ref="A31:G31"/>
    <mergeCell ref="A32:G32"/>
    <mergeCell ref="A33:G33"/>
    <mergeCell ref="A34:G34"/>
    <mergeCell ref="A35:G35"/>
    <mergeCell ref="A40:G40"/>
  </mergeCells>
  <phoneticPr fontId="7"/>
  <conditionalFormatting sqref="T10">
    <cfRule type="expression" dxfId="9" priority="2">
      <formula>$AZ$10="なし"</formula>
    </cfRule>
  </conditionalFormatting>
  <conditionalFormatting sqref="AJ10">
    <cfRule type="expression" dxfId="8" priority="1">
      <formula>$BZ$10="不可"</formula>
    </cfRule>
  </conditionalFormatting>
  <dataValidations count="4">
    <dataValidation imeMode="halfAlpha" allowBlank="1" showInputMessage="1" showErrorMessage="1" sqref="S27:V29 J27:N29 S38:V38 J38:N38" xr:uid="{00000000-0002-0000-0300-000000000000}"/>
    <dataValidation type="list" allowBlank="1" showInputMessage="1" showErrorMessage="1" sqref="T10:AF10" xr:uid="{62C19465-E12A-4863-8F0E-7D651E43EEB5}">
      <formula1>INDIRECT($AZ$10)</formula1>
    </dataValidation>
    <dataValidation type="custom" allowBlank="1" showInputMessage="1" showErrorMessage="1" errorTitle="入力不可" error="このサービスでは、定員の入力は不要です。" sqref="AJ10:AK10" xr:uid="{DD712AB6-0A31-499C-AF69-E957FC2F8692}">
      <formula1>$BZ$10="可"</formula1>
    </dataValidation>
    <dataValidation type="list" allowBlank="1" showInputMessage="1" showErrorMessage="1" sqref="AF15:AM15 AF20:AM23" xr:uid="{B1FC7EFD-D7F8-4E93-9AA7-722993E73802}">
      <formula1>"✓"</formula1>
    </dataValidation>
  </dataValidations>
  <printOptions horizontalCentered="1"/>
  <pageMargins left="0.7" right="0.7" top="0.75" bottom="0.75" header="0.3" footer="0.3"/>
  <pageSetup paperSize="9" scale="86" orientation="portrait" cellComments="asDisplayed" r:id="rId1"/>
  <headerFooter alignWithMargins="0"/>
  <rowBreaks count="1" manualBreakCount="1">
    <brk id="47" max="38" man="1"/>
  </rowBreaks>
  <legacyDrawing r:id="rId2"/>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リスト!#REF!</xm:f>
          </x14:formula1>
          <xm:sqref>D9:G9</xm:sqref>
        </x14:dataValidation>
        <x14:dataValidation type="list" allowBlank="1" xr:uid="{85762360-DB52-4AF9-9CF5-A3799B62ED02}">
          <x14:formula1>
            <xm:f>リスト!$A$1:$A$28</xm:f>
          </x14:formula1>
          <xm:sqref>H10</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E75B3-7402-4FC7-8F55-194A0D8AD462}">
  <sheetPr>
    <pageSetUpPr autoPageBreaks="0" fitToPage="1"/>
  </sheetPr>
  <dimension ref="A1:BZ60"/>
  <sheetViews>
    <sheetView showGridLines="0" showZeros="0" view="pageBreakPreview" zoomScale="115" zoomScaleNormal="100" zoomScaleSheetLayoutView="115" workbookViewId="0">
      <selection activeCell="BC11" sqref="BC11"/>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51" width="2.26953125" style="2"/>
    <col min="52" max="52" width="6.6328125" style="2" bestFit="1" customWidth="1"/>
    <col min="53" max="16384" width="2.26953125" style="2"/>
  </cols>
  <sheetData>
    <row r="1" spans="1:78">
      <c r="A1" s="2" t="s">
        <v>346</v>
      </c>
    </row>
    <row r="2" spans="1:78" ht="7.5" customHeight="1"/>
    <row r="3" spans="1:78">
      <c r="A3" s="341" t="s">
        <v>261</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3"/>
    </row>
    <row r="4" spans="1:78" s="94" customFormat="1" ht="9" customHeight="1">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row>
    <row r="5" spans="1:78">
      <c r="A5" s="275" t="s">
        <v>31</v>
      </c>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7"/>
    </row>
    <row r="6" spans="1:78" s="94" customFormat="1" ht="4.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row>
    <row r="7" spans="1:78" ht="17.25" customHeight="1">
      <c r="A7" s="278" t="s">
        <v>174</v>
      </c>
      <c r="B7" s="269"/>
      <c r="C7" s="269"/>
      <c r="D7" s="269"/>
      <c r="E7" s="269"/>
      <c r="F7" s="269"/>
      <c r="G7" s="279"/>
      <c r="H7" s="362" t="s">
        <v>289</v>
      </c>
      <c r="I7" s="363"/>
      <c r="J7" s="363"/>
      <c r="K7" s="363"/>
      <c r="L7" s="363"/>
      <c r="M7" s="363"/>
      <c r="N7" s="364"/>
      <c r="O7" s="278" t="s">
        <v>32</v>
      </c>
      <c r="P7" s="269"/>
      <c r="Q7" s="269"/>
      <c r="R7" s="269"/>
      <c r="S7" s="279"/>
      <c r="T7" s="365" t="s">
        <v>290</v>
      </c>
      <c r="U7" s="300"/>
      <c r="V7" s="300"/>
      <c r="W7" s="300"/>
      <c r="X7" s="300"/>
      <c r="Y7" s="300"/>
      <c r="Z7" s="300"/>
      <c r="AA7" s="300"/>
      <c r="AB7" s="300"/>
      <c r="AC7" s="300"/>
      <c r="AD7" s="300"/>
      <c r="AE7" s="300"/>
      <c r="AF7" s="300"/>
      <c r="AG7" s="300"/>
      <c r="AH7" s="300"/>
      <c r="AI7" s="300"/>
      <c r="AJ7" s="300"/>
      <c r="AK7" s="300"/>
      <c r="AL7" s="300"/>
      <c r="AM7" s="366"/>
    </row>
    <row r="8" spans="1:78">
      <c r="A8" s="344" t="s">
        <v>33</v>
      </c>
      <c r="B8" s="345"/>
      <c r="C8" s="346"/>
      <c r="D8" s="278" t="s">
        <v>34</v>
      </c>
      <c r="E8" s="269"/>
      <c r="F8" s="269"/>
      <c r="G8" s="279"/>
      <c r="H8" s="278" t="s">
        <v>24</v>
      </c>
      <c r="I8" s="269"/>
      <c r="J8" s="269"/>
      <c r="K8" s="269"/>
      <c r="L8" s="269"/>
      <c r="M8" s="269"/>
      <c r="N8" s="269"/>
      <c r="O8" s="269"/>
      <c r="P8" s="269"/>
      <c r="Q8" s="269"/>
      <c r="R8" s="269"/>
      <c r="S8" s="279"/>
      <c r="T8" s="344" t="s">
        <v>35</v>
      </c>
      <c r="U8" s="345"/>
      <c r="V8" s="346"/>
      <c r="W8" s="278" t="s">
        <v>19</v>
      </c>
      <c r="X8" s="269"/>
      <c r="Y8" s="269"/>
      <c r="Z8" s="269"/>
      <c r="AA8" s="269"/>
      <c r="AB8" s="269"/>
      <c r="AC8" s="269"/>
      <c r="AD8" s="269"/>
      <c r="AE8" s="269"/>
      <c r="AF8" s="279"/>
      <c r="AG8" s="352" t="s">
        <v>36</v>
      </c>
      <c r="AH8" s="298"/>
      <c r="AI8" s="298"/>
      <c r="AJ8" s="298"/>
      <c r="AK8" s="298"/>
      <c r="AL8" s="298"/>
      <c r="AM8" s="299"/>
    </row>
    <row r="9" spans="1:78" ht="17.25" customHeight="1">
      <c r="A9" s="347"/>
      <c r="B9" s="348"/>
      <c r="C9" s="252"/>
      <c r="D9" s="349" t="s">
        <v>128</v>
      </c>
      <c r="E9" s="350"/>
      <c r="F9" s="350"/>
      <c r="G9" s="351"/>
      <c r="H9" s="353" t="s">
        <v>292</v>
      </c>
      <c r="I9" s="354"/>
      <c r="J9" s="354"/>
      <c r="K9" s="354"/>
      <c r="L9" s="354"/>
      <c r="M9" s="354"/>
      <c r="N9" s="354"/>
      <c r="O9" s="354"/>
      <c r="P9" s="354"/>
      <c r="Q9" s="354"/>
      <c r="R9" s="354"/>
      <c r="S9" s="355"/>
      <c r="T9" s="347"/>
      <c r="U9" s="348"/>
      <c r="V9" s="252"/>
      <c r="W9" s="356" t="s">
        <v>291</v>
      </c>
      <c r="X9" s="357"/>
      <c r="Y9" s="357"/>
      <c r="Z9" s="357"/>
      <c r="AA9" s="357"/>
      <c r="AB9" s="357"/>
      <c r="AC9" s="357"/>
      <c r="AD9" s="357"/>
      <c r="AE9" s="357"/>
      <c r="AF9" s="358"/>
      <c r="AG9" s="359" t="s">
        <v>281</v>
      </c>
      <c r="AH9" s="360"/>
      <c r="AI9" s="360"/>
      <c r="AJ9" s="360"/>
      <c r="AK9" s="360"/>
      <c r="AL9" s="360"/>
      <c r="AM9" s="361"/>
      <c r="AV9" s="3"/>
    </row>
    <row r="10" spans="1:78" s="3" customFormat="1" ht="52" customHeight="1">
      <c r="A10" s="268" t="s">
        <v>197</v>
      </c>
      <c r="B10" s="269"/>
      <c r="C10" s="269"/>
      <c r="D10" s="269"/>
      <c r="E10" s="269"/>
      <c r="F10" s="269"/>
      <c r="G10" s="269"/>
      <c r="H10" s="270" t="s">
        <v>204</v>
      </c>
      <c r="I10" s="271"/>
      <c r="J10" s="271"/>
      <c r="K10" s="271"/>
      <c r="L10" s="271"/>
      <c r="M10" s="271"/>
      <c r="N10" s="271"/>
      <c r="O10" s="272" t="s">
        <v>211</v>
      </c>
      <c r="P10" s="273"/>
      <c r="Q10" s="273"/>
      <c r="R10" s="273"/>
      <c r="S10" s="274"/>
      <c r="T10" s="303"/>
      <c r="U10" s="304"/>
      <c r="V10" s="304"/>
      <c r="W10" s="304"/>
      <c r="X10" s="304"/>
      <c r="Y10" s="304"/>
      <c r="Z10" s="304"/>
      <c r="AA10" s="304"/>
      <c r="AB10" s="304"/>
      <c r="AC10" s="304"/>
      <c r="AD10" s="304"/>
      <c r="AE10" s="304"/>
      <c r="AF10" s="305"/>
      <c r="AG10" s="272" t="s">
        <v>37</v>
      </c>
      <c r="AH10" s="298"/>
      <c r="AI10" s="299"/>
      <c r="AJ10" s="300">
        <v>10</v>
      </c>
      <c r="AK10" s="300"/>
      <c r="AL10" s="301" t="s">
        <v>38</v>
      </c>
      <c r="AM10" s="302"/>
      <c r="AP10" s="297"/>
      <c r="AQ10" s="297"/>
      <c r="AR10" s="297"/>
      <c r="AS10" s="297"/>
      <c r="AT10" s="297"/>
      <c r="AU10" s="297"/>
      <c r="AZ10" s="3" t="str">
        <f>_xlfn.XLOOKUP(H10,リスト!A1:A28,リスト!B1:B28,"")</f>
        <v>なし</v>
      </c>
      <c r="BZ10" s="3" t="str">
        <f>_xlfn.XLOOKUP(H10,リスト!A1:A28,リスト!C1:C28,"")</f>
        <v>可</v>
      </c>
    </row>
    <row r="11" spans="1:78" s="3" customFormat="1" ht="52" customHeight="1">
      <c r="A11" s="378" t="s">
        <v>328</v>
      </c>
      <c r="B11" s="378"/>
      <c r="C11" s="378"/>
      <c r="D11" s="378"/>
      <c r="E11" s="378"/>
      <c r="F11" s="378"/>
      <c r="G11" s="378"/>
      <c r="H11" s="379"/>
      <c r="I11" s="379"/>
      <c r="J11" s="379"/>
      <c r="K11" s="379"/>
      <c r="L11" s="379"/>
      <c r="M11" s="379"/>
      <c r="N11" s="379"/>
      <c r="O11" s="226"/>
      <c r="P11" s="226"/>
      <c r="Q11" s="226"/>
      <c r="R11" s="226"/>
      <c r="S11" s="226"/>
      <c r="T11" s="227"/>
      <c r="U11" s="227"/>
      <c r="V11" s="227"/>
      <c r="W11" s="227"/>
      <c r="X11" s="227"/>
      <c r="Y11" s="227"/>
      <c r="Z11" s="227"/>
      <c r="AA11" s="227"/>
      <c r="AB11" s="227"/>
      <c r="AC11" s="227"/>
      <c r="AD11" s="227"/>
      <c r="AE11" s="227"/>
      <c r="AF11" s="227"/>
      <c r="AG11" s="226"/>
      <c r="AH11" s="227"/>
      <c r="AI11" s="227"/>
      <c r="AJ11" s="228"/>
      <c r="AK11" s="228"/>
      <c r="AL11" s="225"/>
      <c r="AM11" s="225"/>
      <c r="AP11" s="223"/>
      <c r="AQ11" s="223"/>
      <c r="AR11" s="223"/>
      <c r="AS11" s="223"/>
      <c r="AT11" s="223"/>
      <c r="AU11" s="223"/>
    </row>
    <row r="12" spans="1:78" s="3" customFormat="1" ht="17.5" customHeight="1">
      <c r="I12" s="70"/>
      <c r="J12" s="16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78" s="3" customFormat="1" ht="13" customHeight="1">
      <c r="A13" s="275" t="s">
        <v>129</v>
      </c>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7"/>
    </row>
    <row r="14" spans="1:78" s="3" customFormat="1" ht="31" customHeight="1">
      <c r="A14" s="330" t="s">
        <v>256</v>
      </c>
      <c r="B14" s="33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4" t="s">
        <v>214</v>
      </c>
      <c r="AG14" s="335"/>
      <c r="AH14" s="335"/>
      <c r="AI14" s="335"/>
      <c r="AJ14" s="335"/>
      <c r="AK14" s="335"/>
      <c r="AL14" s="335"/>
      <c r="AM14" s="336"/>
    </row>
    <row r="15" spans="1:78" s="3" customFormat="1" ht="20.5" customHeight="1">
      <c r="A15" s="332"/>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7" t="s">
        <v>282</v>
      </c>
      <c r="AG15" s="338"/>
      <c r="AH15" s="338"/>
      <c r="AI15" s="338"/>
      <c r="AJ15" s="338"/>
      <c r="AK15" s="338"/>
      <c r="AL15" s="338"/>
      <c r="AM15" s="339"/>
    </row>
    <row r="16" spans="1:78" s="3" customFormat="1" ht="17" customHeight="1">
      <c r="A16" s="166"/>
      <c r="B16" s="166"/>
      <c r="C16" s="166"/>
      <c r="D16" s="166"/>
      <c r="E16" s="166"/>
      <c r="F16" s="166"/>
      <c r="G16" s="166"/>
      <c r="H16" s="166"/>
      <c r="I16" s="167"/>
      <c r="J16" s="168"/>
      <c r="K16" s="167"/>
      <c r="L16" s="188"/>
      <c r="M16" s="188"/>
      <c r="N16" s="188"/>
      <c r="O16" s="188"/>
      <c r="P16" s="188"/>
      <c r="Q16" s="188"/>
      <c r="R16" s="188"/>
      <c r="S16" s="188"/>
      <c r="T16" s="188"/>
      <c r="U16" s="167"/>
      <c r="V16" s="188"/>
      <c r="W16" s="188"/>
      <c r="X16" s="188"/>
      <c r="Y16" s="168"/>
      <c r="Z16" s="169"/>
      <c r="AA16" s="167"/>
      <c r="AB16" s="188"/>
      <c r="AC16" s="188"/>
      <c r="AD16" s="188"/>
      <c r="AE16" s="188"/>
      <c r="AF16" s="188"/>
      <c r="AG16" s="188"/>
      <c r="AH16" s="188"/>
      <c r="AI16" s="188"/>
      <c r="AJ16" s="188"/>
      <c r="AK16" s="188"/>
      <c r="AL16" s="188"/>
      <c r="AM16" s="188"/>
    </row>
    <row r="17" spans="1:40" s="3" customFormat="1" ht="13" customHeight="1">
      <c r="A17" s="275" t="s">
        <v>215</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7"/>
    </row>
    <row r="18" spans="1:40" s="3" customFormat="1" ht="84" customHeight="1">
      <c r="A18" s="380" t="s">
        <v>268</v>
      </c>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81"/>
    </row>
    <row r="19" spans="1:40" s="3" customFormat="1" ht="53" customHeight="1">
      <c r="A19" s="382" t="s">
        <v>221</v>
      </c>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4" t="s">
        <v>216</v>
      </c>
      <c r="AG19" s="384"/>
      <c r="AH19" s="384"/>
      <c r="AI19" s="384"/>
      <c r="AJ19" s="384"/>
      <c r="AK19" s="384"/>
      <c r="AL19" s="384"/>
      <c r="AM19" s="384"/>
    </row>
    <row r="20" spans="1:40" s="3" customFormat="1" ht="20.5" customHeight="1">
      <c r="A20" s="170"/>
      <c r="B20" s="377" t="s">
        <v>24</v>
      </c>
      <c r="C20" s="377"/>
      <c r="D20" s="377"/>
      <c r="E20" s="377"/>
      <c r="F20" s="377"/>
      <c r="G20" s="377" t="s">
        <v>283</v>
      </c>
      <c r="H20" s="377"/>
      <c r="I20" s="377"/>
      <c r="J20" s="377"/>
      <c r="K20" s="377"/>
      <c r="L20" s="377"/>
      <c r="M20" s="377"/>
      <c r="N20" s="377"/>
      <c r="O20" s="377"/>
      <c r="P20" s="377"/>
      <c r="Q20" s="377"/>
      <c r="R20" s="377"/>
      <c r="S20" s="377"/>
      <c r="T20" s="377"/>
      <c r="U20" s="377"/>
      <c r="V20" s="377"/>
      <c r="W20" s="377"/>
      <c r="X20" s="377"/>
      <c r="Y20" s="377"/>
      <c r="Z20" s="377"/>
      <c r="AA20" s="172"/>
      <c r="AB20" s="172"/>
      <c r="AC20" s="172"/>
      <c r="AD20" s="172"/>
      <c r="AE20" s="172"/>
      <c r="AF20" s="367" t="s">
        <v>282</v>
      </c>
      <c r="AG20" s="368"/>
      <c r="AH20" s="368"/>
      <c r="AI20" s="368"/>
      <c r="AJ20" s="368"/>
      <c r="AK20" s="368"/>
      <c r="AL20" s="368"/>
      <c r="AM20" s="369"/>
    </row>
    <row r="21" spans="1:40" s="3" customFormat="1" ht="20.5" customHeight="1">
      <c r="A21" s="170"/>
      <c r="B21" s="376" t="s">
        <v>217</v>
      </c>
      <c r="C21" s="376"/>
      <c r="D21" s="376"/>
      <c r="E21" s="376"/>
      <c r="F21" s="376"/>
      <c r="G21" s="376" t="s">
        <v>284</v>
      </c>
      <c r="H21" s="376"/>
      <c r="I21" s="376"/>
      <c r="J21" s="376"/>
      <c r="K21" s="376"/>
      <c r="L21" s="376"/>
      <c r="M21" s="376"/>
      <c r="N21" s="376"/>
      <c r="O21" s="376"/>
      <c r="P21" s="376"/>
      <c r="Q21" s="376"/>
      <c r="R21" s="376"/>
      <c r="S21" s="376"/>
      <c r="T21" s="376"/>
      <c r="U21" s="376"/>
      <c r="V21" s="376"/>
      <c r="W21" s="376"/>
      <c r="X21" s="376"/>
      <c r="Y21" s="376"/>
      <c r="Z21" s="376"/>
      <c r="AA21" s="172"/>
      <c r="AB21" s="172"/>
      <c r="AC21" s="172"/>
      <c r="AD21" s="172"/>
      <c r="AE21" s="172"/>
      <c r="AF21" s="370"/>
      <c r="AG21" s="371"/>
      <c r="AH21" s="371"/>
      <c r="AI21" s="371"/>
      <c r="AJ21" s="371"/>
      <c r="AK21" s="371"/>
      <c r="AL21" s="371"/>
      <c r="AM21" s="372"/>
    </row>
    <row r="22" spans="1:40" s="3" customFormat="1" ht="20.5" customHeight="1">
      <c r="A22" s="170"/>
      <c r="B22" s="376" t="s">
        <v>218</v>
      </c>
      <c r="C22" s="376"/>
      <c r="D22" s="376"/>
      <c r="E22" s="376"/>
      <c r="F22" s="376"/>
      <c r="G22" s="376" t="s">
        <v>285</v>
      </c>
      <c r="H22" s="376"/>
      <c r="I22" s="376"/>
      <c r="J22" s="376"/>
      <c r="K22" s="376"/>
      <c r="L22" s="376"/>
      <c r="M22" s="376"/>
      <c r="N22" s="376"/>
      <c r="O22" s="376"/>
      <c r="P22" s="376"/>
      <c r="Q22" s="376"/>
      <c r="R22" s="376"/>
      <c r="S22" s="376"/>
      <c r="T22" s="376"/>
      <c r="U22" s="376"/>
      <c r="V22" s="376"/>
      <c r="W22" s="376"/>
      <c r="X22" s="376"/>
      <c r="Y22" s="376"/>
      <c r="Z22" s="376"/>
      <c r="AA22" s="172"/>
      <c r="AB22" s="172"/>
      <c r="AC22" s="172"/>
      <c r="AD22" s="172"/>
      <c r="AE22" s="172"/>
      <c r="AF22" s="370"/>
      <c r="AG22" s="371"/>
      <c r="AH22" s="371"/>
      <c r="AI22" s="371"/>
      <c r="AJ22" s="371"/>
      <c r="AK22" s="371"/>
      <c r="AL22" s="371"/>
      <c r="AM22" s="372"/>
    </row>
    <row r="23" spans="1:40" s="3" customFormat="1" ht="10" customHeight="1">
      <c r="A23" s="173"/>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373"/>
      <c r="AG23" s="374"/>
      <c r="AH23" s="374"/>
      <c r="AI23" s="374"/>
      <c r="AJ23" s="374"/>
      <c r="AK23" s="374"/>
      <c r="AL23" s="374"/>
      <c r="AM23" s="375"/>
    </row>
    <row r="24" spans="1:40" s="3" customFormat="1" ht="17.5" customHeight="1">
      <c r="I24" s="70"/>
      <c r="J24" s="16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40" s="3" customFormat="1" ht="13" customHeight="1">
      <c r="A25" s="275" t="s">
        <v>262</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7"/>
    </row>
    <row r="26" spans="1:40" s="93" customFormat="1" ht="7" customHeight="1" thickBot="1">
      <c r="I26" s="101"/>
      <c r="J26" s="102"/>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row>
    <row r="27" spans="1:40" ht="20.5" customHeight="1">
      <c r="A27" s="104"/>
      <c r="B27" s="93"/>
      <c r="C27" s="92"/>
      <c r="D27" s="93"/>
      <c r="E27" s="105"/>
      <c r="F27" s="93"/>
      <c r="G27" s="93"/>
      <c r="H27" s="93"/>
      <c r="I27" s="93"/>
      <c r="J27" s="106"/>
      <c r="K27" s="106"/>
      <c r="L27" s="106"/>
      <c r="M27" s="106"/>
      <c r="N27" s="106"/>
      <c r="O27" s="107"/>
      <c r="P27" s="92"/>
      <c r="Q27" s="94"/>
      <c r="R27" s="94"/>
      <c r="S27" s="106"/>
      <c r="T27" s="102"/>
      <c r="U27" s="106"/>
      <c r="V27" s="106"/>
      <c r="W27" s="92"/>
      <c r="AC27" s="180"/>
      <c r="AD27" s="268" t="s">
        <v>171</v>
      </c>
      <c r="AE27" s="280"/>
      <c r="AF27" s="280"/>
      <c r="AG27" s="280"/>
      <c r="AH27" s="281"/>
      <c r="AI27" s="327" t="s">
        <v>170</v>
      </c>
      <c r="AJ27" s="328"/>
      <c r="AK27" s="328"/>
      <c r="AL27" s="328"/>
      <c r="AM27" s="329"/>
      <c r="AN27" s="3"/>
    </row>
    <row r="28" spans="1:40" ht="20.5" customHeight="1">
      <c r="A28" s="104"/>
      <c r="B28" s="93"/>
      <c r="C28" s="92"/>
      <c r="D28" s="93"/>
      <c r="E28" s="105"/>
      <c r="F28" s="93"/>
      <c r="G28" s="93"/>
      <c r="H28" s="93"/>
      <c r="I28" s="93"/>
      <c r="J28" s="106"/>
      <c r="K28" s="106"/>
      <c r="L28" s="106"/>
      <c r="M28" s="106"/>
      <c r="N28" s="106"/>
      <c r="O28" s="107"/>
      <c r="P28" s="92"/>
      <c r="Q28" s="94"/>
      <c r="R28" s="94"/>
      <c r="S28" s="106"/>
      <c r="T28" s="102"/>
      <c r="U28" s="106"/>
      <c r="V28" s="106"/>
      <c r="W28" s="108"/>
      <c r="AC28" s="181"/>
      <c r="AD28" s="312">
        <f>IF(AJ10="",_xlfn.XLOOKUP(T10,'単価表（通所系・訪問系）'!B1:B7,'単価表（通所系・訪問系）'!C1:C7,""),AJ10*6)</f>
        <v>60</v>
      </c>
      <c r="AE28" s="313"/>
      <c r="AF28" s="313"/>
      <c r="AG28" s="174" t="s">
        <v>12</v>
      </c>
      <c r="AH28" s="175"/>
      <c r="AI28" s="323">
        <f>MIN(AD28,ROUNDDOWN((H36+H45)/1000,0))</f>
        <v>40</v>
      </c>
      <c r="AJ28" s="324"/>
      <c r="AK28" s="324"/>
      <c r="AL28" s="176" t="s">
        <v>12</v>
      </c>
      <c r="AM28" s="177"/>
    </row>
    <row r="29" spans="1:40" ht="10" customHeight="1" thickBot="1">
      <c r="A29" s="92" t="s">
        <v>219</v>
      </c>
      <c r="B29" s="93"/>
      <c r="C29" s="92"/>
      <c r="D29" s="93"/>
      <c r="E29" s="105"/>
      <c r="F29" s="93"/>
      <c r="G29" s="93"/>
      <c r="H29" s="93"/>
      <c r="I29" s="93"/>
      <c r="J29" s="106"/>
      <c r="K29" s="106"/>
      <c r="L29" s="106"/>
      <c r="M29" s="106"/>
      <c r="N29" s="106"/>
      <c r="O29" s="107"/>
      <c r="P29" s="92"/>
      <c r="Q29" s="94"/>
      <c r="R29" s="94"/>
      <c r="S29" s="106"/>
      <c r="T29" s="102"/>
      <c r="U29" s="106"/>
      <c r="V29" s="106"/>
      <c r="W29" s="108"/>
      <c r="AC29" s="181"/>
      <c r="AD29" s="314"/>
      <c r="AE29" s="315"/>
      <c r="AF29" s="315"/>
      <c r="AG29" s="184"/>
      <c r="AH29" s="185"/>
      <c r="AI29" s="325"/>
      <c r="AJ29" s="326"/>
      <c r="AK29" s="326"/>
      <c r="AL29" s="178"/>
      <c r="AM29" s="179"/>
    </row>
    <row r="30" spans="1:40" ht="24.5" customHeight="1">
      <c r="A30" s="278" t="s">
        <v>264</v>
      </c>
      <c r="B30" s="269"/>
      <c r="C30" s="269"/>
      <c r="D30" s="269"/>
      <c r="E30" s="269"/>
      <c r="F30" s="269"/>
      <c r="G30" s="279"/>
      <c r="H30" s="268" t="s">
        <v>263</v>
      </c>
      <c r="I30" s="280"/>
      <c r="J30" s="280"/>
      <c r="K30" s="280"/>
      <c r="L30" s="321"/>
      <c r="M30" s="278" t="s">
        <v>265</v>
      </c>
      <c r="N30" s="269"/>
      <c r="O30" s="269"/>
      <c r="P30" s="269"/>
      <c r="Q30" s="269"/>
      <c r="R30" s="269"/>
      <c r="S30" s="269"/>
      <c r="T30" s="269"/>
      <c r="U30" s="269"/>
      <c r="V30" s="269"/>
      <c r="W30" s="269"/>
      <c r="X30" s="269"/>
      <c r="Y30" s="269"/>
      <c r="Z30" s="269"/>
      <c r="AA30" s="269"/>
      <c r="AB30" s="269"/>
      <c r="AC30" s="269"/>
      <c r="AD30" s="269"/>
      <c r="AE30" s="269"/>
      <c r="AF30" s="269"/>
      <c r="AG30" s="269"/>
      <c r="AH30" s="269"/>
      <c r="AI30" s="348"/>
      <c r="AJ30" s="348"/>
      <c r="AK30" s="348"/>
      <c r="AL30" s="348"/>
      <c r="AM30" s="252"/>
    </row>
    <row r="31" spans="1:40" ht="15" customHeight="1">
      <c r="A31" s="285" t="s">
        <v>281</v>
      </c>
      <c r="B31" s="286"/>
      <c r="C31" s="286"/>
      <c r="D31" s="286"/>
      <c r="E31" s="286"/>
      <c r="F31" s="286"/>
      <c r="G31" s="287"/>
      <c r="H31" s="340">
        <v>20000</v>
      </c>
      <c r="I31" s="340"/>
      <c r="J31" s="340"/>
      <c r="K31" s="340"/>
      <c r="L31" s="340"/>
      <c r="M31" s="282" t="s">
        <v>293</v>
      </c>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4"/>
    </row>
    <row r="32" spans="1:40" ht="15" customHeight="1">
      <c r="A32" s="288"/>
      <c r="B32" s="289"/>
      <c r="C32" s="289"/>
      <c r="D32" s="289"/>
      <c r="E32" s="289"/>
      <c r="F32" s="289"/>
      <c r="G32" s="290"/>
      <c r="H32" s="320"/>
      <c r="I32" s="320"/>
      <c r="J32" s="320"/>
      <c r="K32" s="320"/>
      <c r="L32" s="320"/>
      <c r="M32" s="316"/>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17"/>
      <c r="AM32" s="318"/>
    </row>
    <row r="33" spans="1:48" ht="15" customHeight="1">
      <c r="A33" s="262"/>
      <c r="B33" s="263"/>
      <c r="C33" s="263"/>
      <c r="D33" s="263"/>
      <c r="E33" s="263"/>
      <c r="F33" s="263"/>
      <c r="G33" s="264"/>
      <c r="H33" s="320"/>
      <c r="I33" s="320"/>
      <c r="J33" s="320"/>
      <c r="K33" s="320"/>
      <c r="L33" s="320"/>
      <c r="M33" s="316"/>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17"/>
      <c r="AM33" s="318"/>
    </row>
    <row r="34" spans="1:48" ht="15" customHeight="1">
      <c r="A34" s="291"/>
      <c r="B34" s="292"/>
      <c r="C34" s="292"/>
      <c r="D34" s="292"/>
      <c r="E34" s="292"/>
      <c r="F34" s="292"/>
      <c r="G34" s="293"/>
      <c r="H34" s="320"/>
      <c r="I34" s="320"/>
      <c r="J34" s="320"/>
      <c r="K34" s="320"/>
      <c r="L34" s="320"/>
      <c r="M34" s="316"/>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8"/>
      <c r="AN34" s="3"/>
    </row>
    <row r="35" spans="1:48" ht="15" customHeight="1">
      <c r="A35" s="294"/>
      <c r="B35" s="295"/>
      <c r="C35" s="295"/>
      <c r="D35" s="295"/>
      <c r="E35" s="295"/>
      <c r="F35" s="295"/>
      <c r="G35" s="296"/>
      <c r="H35" s="320"/>
      <c r="I35" s="320"/>
      <c r="J35" s="320"/>
      <c r="K35" s="320"/>
      <c r="L35" s="320"/>
      <c r="M35" s="316"/>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8"/>
    </row>
    <row r="36" spans="1:48" ht="15" customHeight="1">
      <c r="A36" s="63" t="s">
        <v>28</v>
      </c>
      <c r="B36" s="64"/>
      <c r="C36" s="64"/>
      <c r="D36" s="64"/>
      <c r="E36" s="64"/>
      <c r="F36" s="64"/>
      <c r="G36" s="65"/>
      <c r="H36" s="306">
        <f>SUM(H31:L35)</f>
        <v>20000</v>
      </c>
      <c r="I36" s="306"/>
      <c r="J36" s="306"/>
      <c r="K36" s="306"/>
      <c r="L36" s="307"/>
      <c r="M36" s="308"/>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10"/>
    </row>
    <row r="37" spans="1:48" s="94" customFormat="1">
      <c r="A37" s="104"/>
      <c r="B37" s="93"/>
      <c r="C37" s="92"/>
      <c r="D37" s="93"/>
      <c r="E37" s="105"/>
      <c r="F37" s="93"/>
      <c r="G37" s="93"/>
      <c r="H37" s="93"/>
      <c r="I37" s="93"/>
      <c r="J37" s="106"/>
      <c r="K37" s="106"/>
      <c r="L37" s="106"/>
      <c r="M37" s="106"/>
      <c r="N37" s="106"/>
      <c r="O37" s="107"/>
      <c r="P37" s="92"/>
      <c r="S37" s="106"/>
      <c r="T37" s="102"/>
      <c r="U37" s="106"/>
      <c r="V37" s="106"/>
      <c r="W37" s="108"/>
      <c r="X37" s="95"/>
      <c r="Y37" s="95"/>
      <c r="Z37" s="95"/>
      <c r="AA37" s="95"/>
      <c r="AB37" s="95"/>
      <c r="AC37" s="95"/>
      <c r="AD37" s="96"/>
      <c r="AE37" s="97"/>
      <c r="AF37" s="97"/>
      <c r="AG37" s="97"/>
      <c r="AH37" s="189"/>
      <c r="AI37" s="311"/>
      <c r="AJ37" s="311"/>
      <c r="AK37" s="311"/>
      <c r="AL37" s="319"/>
      <c r="AM37" s="319"/>
    </row>
    <row r="38" spans="1:48" s="94" customFormat="1">
      <c r="A38" s="92" t="s">
        <v>127</v>
      </c>
      <c r="B38" s="93"/>
      <c r="C38" s="92"/>
      <c r="D38" s="93"/>
      <c r="E38" s="105"/>
      <c r="F38" s="93"/>
      <c r="G38" s="93"/>
      <c r="H38" s="93"/>
      <c r="I38" s="93"/>
      <c r="J38" s="106"/>
      <c r="K38" s="106"/>
      <c r="L38" s="106"/>
      <c r="M38" s="106"/>
      <c r="N38" s="106"/>
      <c r="O38" s="107"/>
      <c r="P38" s="92"/>
      <c r="S38" s="106"/>
      <c r="T38" s="102"/>
      <c r="U38" s="106"/>
      <c r="V38" s="106"/>
      <c r="W38" s="108"/>
      <c r="X38" s="95"/>
      <c r="Y38" s="95"/>
      <c r="Z38" s="95"/>
      <c r="AA38" s="95"/>
      <c r="AB38" s="95"/>
      <c r="AC38" s="95"/>
      <c r="AD38" s="96"/>
      <c r="AE38" s="97"/>
      <c r="AF38" s="97"/>
      <c r="AG38" s="97"/>
      <c r="AH38" s="189"/>
      <c r="AI38" s="311"/>
      <c r="AJ38" s="311"/>
      <c r="AK38" s="311"/>
      <c r="AL38" s="319"/>
      <c r="AM38" s="319"/>
    </row>
    <row r="39" spans="1:48" ht="24" customHeight="1">
      <c r="A39" s="278" t="s">
        <v>264</v>
      </c>
      <c r="B39" s="269"/>
      <c r="C39" s="269"/>
      <c r="D39" s="269"/>
      <c r="E39" s="269"/>
      <c r="F39" s="269"/>
      <c r="G39" s="279"/>
      <c r="H39" s="268" t="s">
        <v>263</v>
      </c>
      <c r="I39" s="280"/>
      <c r="J39" s="280"/>
      <c r="K39" s="280"/>
      <c r="L39" s="321"/>
      <c r="M39" s="278" t="s">
        <v>266</v>
      </c>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79"/>
    </row>
    <row r="40" spans="1:48" ht="15" customHeight="1">
      <c r="A40" s="285" t="s">
        <v>287</v>
      </c>
      <c r="B40" s="286"/>
      <c r="C40" s="286"/>
      <c r="D40" s="286"/>
      <c r="E40" s="286"/>
      <c r="F40" s="286"/>
      <c r="G40" s="287"/>
      <c r="H40" s="340">
        <v>20000</v>
      </c>
      <c r="I40" s="340"/>
      <c r="J40" s="340"/>
      <c r="K40" s="340"/>
      <c r="L40" s="340"/>
      <c r="M40" s="282" t="s">
        <v>288</v>
      </c>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4"/>
    </row>
    <row r="41" spans="1:48" ht="15" customHeight="1">
      <c r="A41" s="288"/>
      <c r="B41" s="289"/>
      <c r="C41" s="289"/>
      <c r="D41" s="289"/>
      <c r="E41" s="289"/>
      <c r="F41" s="289"/>
      <c r="G41" s="290"/>
      <c r="H41" s="320"/>
      <c r="I41" s="320"/>
      <c r="J41" s="320"/>
      <c r="K41" s="320"/>
      <c r="L41" s="320"/>
      <c r="M41" s="316"/>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8"/>
    </row>
    <row r="42" spans="1:48" ht="15" customHeight="1">
      <c r="A42" s="288"/>
      <c r="B42" s="289"/>
      <c r="C42" s="289"/>
      <c r="D42" s="289"/>
      <c r="E42" s="289"/>
      <c r="F42" s="289"/>
      <c r="G42" s="290"/>
      <c r="H42" s="320"/>
      <c r="I42" s="320"/>
      <c r="J42" s="320"/>
      <c r="K42" s="320"/>
      <c r="L42" s="320"/>
      <c r="M42" s="316"/>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8"/>
    </row>
    <row r="43" spans="1:48" ht="15" customHeight="1">
      <c r="A43" s="262"/>
      <c r="B43" s="263"/>
      <c r="C43" s="263"/>
      <c r="D43" s="263"/>
      <c r="E43" s="263"/>
      <c r="F43" s="263"/>
      <c r="G43" s="264"/>
      <c r="H43" s="320"/>
      <c r="I43" s="320"/>
      <c r="J43" s="320"/>
      <c r="K43" s="320"/>
      <c r="L43" s="320"/>
      <c r="M43" s="316"/>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8"/>
      <c r="AN43" s="3"/>
      <c r="AV43" s="3"/>
    </row>
    <row r="44" spans="1:48" ht="15" customHeight="1">
      <c r="A44" s="265"/>
      <c r="B44" s="266"/>
      <c r="C44" s="266"/>
      <c r="D44" s="266"/>
      <c r="E44" s="266"/>
      <c r="F44" s="266"/>
      <c r="G44" s="267"/>
      <c r="H44" s="320"/>
      <c r="I44" s="320"/>
      <c r="J44" s="320"/>
      <c r="K44" s="320"/>
      <c r="L44" s="320"/>
      <c r="M44" s="316"/>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8"/>
    </row>
    <row r="45" spans="1:48" ht="15" customHeight="1">
      <c r="A45" s="63" t="s">
        <v>28</v>
      </c>
      <c r="B45" s="64"/>
      <c r="C45" s="64"/>
      <c r="D45" s="64"/>
      <c r="E45" s="64"/>
      <c r="F45" s="64"/>
      <c r="G45" s="65"/>
      <c r="H45" s="306">
        <f>SUM(H40:L44)</f>
        <v>20000</v>
      </c>
      <c r="I45" s="306"/>
      <c r="J45" s="306"/>
      <c r="K45" s="306"/>
      <c r="L45" s="307"/>
      <c r="M45" s="308"/>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10"/>
    </row>
    <row r="46" spans="1:48" s="94" customFormat="1" ht="6" customHeight="1">
      <c r="A46" s="109"/>
      <c r="B46" s="109"/>
      <c r="C46" s="109"/>
      <c r="D46" s="109"/>
      <c r="E46" s="110"/>
      <c r="F46" s="110"/>
      <c r="G46" s="110"/>
      <c r="H46" s="110"/>
      <c r="I46" s="110"/>
      <c r="J46" s="111"/>
      <c r="K46" s="111"/>
      <c r="L46" s="111"/>
      <c r="M46" s="111"/>
      <c r="N46" s="111"/>
      <c r="AH46" s="114"/>
    </row>
    <row r="47" spans="1:48" s="3" customFormat="1" ht="19.5" customHeight="1">
      <c r="A47" s="92" t="s">
        <v>130</v>
      </c>
    </row>
    <row r="48" spans="1:48" s="3" customFormat="1" ht="13.5" customHeight="1"/>
    <row r="49" spans="1:39" s="3" customFormat="1" ht="12">
      <c r="G49" s="4"/>
    </row>
    <row r="50" spans="1:39" ht="15" customHeight="1"/>
    <row r="51" spans="1:39" ht="15" customHeight="1"/>
    <row r="52" spans="1:39" ht="15" customHeight="1"/>
    <row r="53" spans="1:39" ht="15" customHeight="1"/>
    <row r="54" spans="1:39" ht="15" customHeight="1"/>
    <row r="55" spans="1:39" ht="15" customHeight="1"/>
    <row r="56" spans="1:39" ht="15" customHeight="1">
      <c r="Y56" s="128"/>
      <c r="AB56" s="128"/>
    </row>
    <row r="57" spans="1:39" s="94" customFormat="1" ht="4.5" customHeight="1">
      <c r="A57" s="109"/>
      <c r="B57" s="109"/>
      <c r="C57" s="109"/>
      <c r="D57" s="109"/>
      <c r="E57" s="112"/>
      <c r="F57" s="112"/>
      <c r="G57" s="112"/>
      <c r="H57" s="112"/>
      <c r="I57" s="112"/>
      <c r="J57" s="113"/>
      <c r="K57" s="113"/>
      <c r="L57" s="113"/>
      <c r="M57" s="113"/>
      <c r="N57" s="113"/>
      <c r="O57" s="112"/>
      <c r="P57" s="112"/>
      <c r="Q57" s="112"/>
      <c r="R57" s="112"/>
      <c r="S57" s="112"/>
      <c r="T57" s="112"/>
      <c r="U57" s="112"/>
      <c r="V57" s="112"/>
      <c r="W57" s="112"/>
      <c r="X57" s="112"/>
      <c r="Y57" s="127"/>
      <c r="Z57" s="127"/>
      <c r="AA57" s="127"/>
      <c r="AB57" s="127"/>
      <c r="AC57" s="127"/>
      <c r="AD57" s="127"/>
      <c r="AE57" s="112"/>
      <c r="AF57" s="112"/>
      <c r="AG57" s="112"/>
      <c r="AH57" s="112"/>
      <c r="AI57" s="112"/>
      <c r="AJ57" s="112"/>
      <c r="AK57" s="112"/>
      <c r="AL57" s="112"/>
      <c r="AM57" s="112"/>
    </row>
    <row r="58" spans="1:39" s="94" customFormat="1">
      <c r="A58" s="92"/>
    </row>
    <row r="60" spans="1:39">
      <c r="AI60" s="322"/>
      <c r="AJ60" s="322"/>
      <c r="AK60" s="322"/>
      <c r="AL60" s="322"/>
      <c r="AM60" s="322"/>
    </row>
  </sheetData>
  <sheetProtection formatCells="0" formatColumns="0" formatRows="0" insertColumns="0" insertRows="0" autoFilter="0"/>
  <mergeCells count="91">
    <mergeCell ref="A3:AM3"/>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L10:AM10"/>
    <mergeCell ref="AP10:AU10"/>
    <mergeCell ref="A13:AM13"/>
    <mergeCell ref="A14:AE15"/>
    <mergeCell ref="AF14:AM14"/>
    <mergeCell ref="AF15:AM15"/>
    <mergeCell ref="A10:G10"/>
    <mergeCell ref="H10:N10"/>
    <mergeCell ref="O10:S10"/>
    <mergeCell ref="T10:AF10"/>
    <mergeCell ref="AG10:AI10"/>
    <mergeCell ref="AJ10:AK10"/>
    <mergeCell ref="A11:G11"/>
    <mergeCell ref="H11:N11"/>
    <mergeCell ref="A17:AM17"/>
    <mergeCell ref="A18:AM18"/>
    <mergeCell ref="A19:AE19"/>
    <mergeCell ref="AF19:AM19"/>
    <mergeCell ref="B20:F20"/>
    <mergeCell ref="G20:Z20"/>
    <mergeCell ref="AF20:AM23"/>
    <mergeCell ref="B21:F21"/>
    <mergeCell ref="G21:Z21"/>
    <mergeCell ref="B22:F22"/>
    <mergeCell ref="G22:Z22"/>
    <mergeCell ref="A25:AM25"/>
    <mergeCell ref="AD27:AH27"/>
    <mergeCell ref="AI27:AM27"/>
    <mergeCell ref="AD28:AF29"/>
    <mergeCell ref="AI28:AK29"/>
    <mergeCell ref="A30:G30"/>
    <mergeCell ref="H30:L30"/>
    <mergeCell ref="M30:AM30"/>
    <mergeCell ref="A31:G31"/>
    <mergeCell ref="H31:L31"/>
    <mergeCell ref="M31:AM31"/>
    <mergeCell ref="A32:G32"/>
    <mergeCell ref="H32:L32"/>
    <mergeCell ref="M32:AM32"/>
    <mergeCell ref="A33:G33"/>
    <mergeCell ref="H33:L33"/>
    <mergeCell ref="M33:AM33"/>
    <mergeCell ref="A34:G34"/>
    <mergeCell ref="H34:L34"/>
    <mergeCell ref="M34:AM34"/>
    <mergeCell ref="A35:G35"/>
    <mergeCell ref="H35:L35"/>
    <mergeCell ref="M35:AM35"/>
    <mergeCell ref="H36:L36"/>
    <mergeCell ref="M36:AM36"/>
    <mergeCell ref="AI37:AK37"/>
    <mergeCell ref="AL37:AM37"/>
    <mergeCell ref="AI38:AK38"/>
    <mergeCell ref="AL38:AM38"/>
    <mergeCell ref="A39:G39"/>
    <mergeCell ref="H39:L39"/>
    <mergeCell ref="M39:AM39"/>
    <mergeCell ref="A40:G40"/>
    <mergeCell ref="H40:L40"/>
    <mergeCell ref="M40:AM40"/>
    <mergeCell ref="A41:G41"/>
    <mergeCell ref="H41:L41"/>
    <mergeCell ref="M41:AM41"/>
    <mergeCell ref="A42:G42"/>
    <mergeCell ref="H42:L42"/>
    <mergeCell ref="M42:AM42"/>
    <mergeCell ref="H45:L45"/>
    <mergeCell ref="M45:AM45"/>
    <mergeCell ref="AI60:AM60"/>
    <mergeCell ref="A43:G43"/>
    <mergeCell ref="H43:L43"/>
    <mergeCell ref="M43:AM43"/>
    <mergeCell ref="A44:G44"/>
    <mergeCell ref="H44:L44"/>
    <mergeCell ref="M44:AM44"/>
  </mergeCells>
  <phoneticPr fontId="7"/>
  <conditionalFormatting sqref="T10">
    <cfRule type="expression" dxfId="7" priority="3">
      <formula>$AZ$10="なし"</formula>
    </cfRule>
  </conditionalFormatting>
  <conditionalFormatting sqref="AJ10">
    <cfRule type="expression" dxfId="6" priority="2">
      <formula>$BZ$10="不可"</formula>
    </cfRule>
  </conditionalFormatting>
  <dataValidations count="4">
    <dataValidation type="list" allowBlank="1" showInputMessage="1" showErrorMessage="1" sqref="AF15:AM15 AF20:AM23" xr:uid="{0A4C6EB4-9F22-449A-A925-857B2114B381}">
      <formula1>"✓"</formula1>
    </dataValidation>
    <dataValidation type="custom" allowBlank="1" showInputMessage="1" showErrorMessage="1" errorTitle="入力不可" error="このサービスでは、定員の入力は不要です。" sqref="AJ10:AK10" xr:uid="{693B84AA-6180-4A0B-8C06-7E114F3ED08B}">
      <formula1>$BZ$10="可"</formula1>
    </dataValidation>
    <dataValidation type="list" allowBlank="1" showInputMessage="1" showErrorMessage="1" sqref="T10:AF10" xr:uid="{924AF703-DCF8-4717-80A3-A872D93E2DEF}">
      <formula1>INDIRECT($AZ$10)</formula1>
    </dataValidation>
    <dataValidation imeMode="halfAlpha" allowBlank="1" showInputMessage="1" showErrorMessage="1" sqref="S27:V29 J27:N29 S38:V38 J38:N38" xr:uid="{A1DC6E20-A156-459E-880E-7A68A4DCE118}"/>
  </dataValidations>
  <printOptions horizontalCentered="1"/>
  <pageMargins left="0.7" right="0.7" top="0.75" bottom="0.75" header="0.3" footer="0.3"/>
  <pageSetup paperSize="9" scale="86" orientation="portrait" cellComments="asDisplayed" r:id="rId1"/>
  <headerFooter alignWithMargins="0"/>
  <rowBreaks count="1" manualBreakCount="1">
    <brk id="47" max="38" man="1"/>
  </rowBreaks>
  <legacyDrawing r:id="rId2"/>
  <extLst>
    <ext xmlns:x14="http://schemas.microsoft.com/office/spreadsheetml/2009/9/main" uri="{CCE6A557-97BC-4b89-ADB6-D9C93CAAB3DF}">
      <x14:dataValidations xmlns:xm="http://schemas.microsoft.com/office/excel/2006/main" count="2">
        <x14:dataValidation type="list" allowBlank="1" xr:uid="{8FEF463F-3342-4F8B-8E79-ADF9F680B143}">
          <x14:formula1>
            <xm:f>リスト!#REF!</xm:f>
          </x14:formula1>
          <xm:sqref>D9:G9</xm:sqref>
        </x14:dataValidation>
        <x14:dataValidation type="list" allowBlank="1" xr:uid="{2184A826-E4CE-4845-ACE0-DDC806168159}">
          <x14:formula1>
            <xm:f>リスト!$A$1:$A$28</xm:f>
          </x14:formula1>
          <xm:sqref>H10</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5122C-CF2A-4DCE-91D2-CFB3DC357B5E}">
  <sheetPr>
    <pageSetUpPr autoPageBreaks="0" fitToPage="1"/>
  </sheetPr>
  <dimension ref="A1:BZ60"/>
  <sheetViews>
    <sheetView showGridLines="0" showZeros="0" view="pageBreakPreview" zoomScale="115" zoomScaleNormal="100" zoomScaleSheetLayoutView="115" workbookViewId="0">
      <selection activeCell="BC13" sqref="BC13"/>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51" width="2.26953125" style="2"/>
    <col min="52" max="52" width="6.6328125" style="2" bestFit="1" customWidth="1"/>
    <col min="53" max="16384" width="2.26953125" style="2"/>
  </cols>
  <sheetData>
    <row r="1" spans="1:78">
      <c r="A1" s="2" t="s">
        <v>346</v>
      </c>
    </row>
    <row r="2" spans="1:78" ht="7.5" customHeight="1"/>
    <row r="3" spans="1:78">
      <c r="A3" s="341" t="s">
        <v>261</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3"/>
    </row>
    <row r="4" spans="1:78" s="94" customFormat="1" ht="9" customHeight="1">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row>
    <row r="5" spans="1:78">
      <c r="A5" s="275" t="s">
        <v>31</v>
      </c>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7"/>
    </row>
    <row r="6" spans="1:78" s="94" customFormat="1" ht="4.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row>
    <row r="7" spans="1:78" ht="17.25" customHeight="1">
      <c r="A7" s="278" t="s">
        <v>174</v>
      </c>
      <c r="B7" s="269"/>
      <c r="C7" s="269"/>
      <c r="D7" s="269"/>
      <c r="E7" s="269"/>
      <c r="F7" s="269"/>
      <c r="G7" s="279"/>
      <c r="H7" s="362" t="s">
        <v>294</v>
      </c>
      <c r="I7" s="363"/>
      <c r="J7" s="363"/>
      <c r="K7" s="363"/>
      <c r="L7" s="363"/>
      <c r="M7" s="363"/>
      <c r="N7" s="364"/>
      <c r="O7" s="278" t="s">
        <v>32</v>
      </c>
      <c r="P7" s="269"/>
      <c r="Q7" s="269"/>
      <c r="R7" s="269"/>
      <c r="S7" s="279"/>
      <c r="T7" s="365" t="s">
        <v>295</v>
      </c>
      <c r="U7" s="300"/>
      <c r="V7" s="300"/>
      <c r="W7" s="300"/>
      <c r="X7" s="300"/>
      <c r="Y7" s="300"/>
      <c r="Z7" s="300"/>
      <c r="AA7" s="300"/>
      <c r="AB7" s="300"/>
      <c r="AC7" s="300"/>
      <c r="AD7" s="300"/>
      <c r="AE7" s="300"/>
      <c r="AF7" s="300"/>
      <c r="AG7" s="300"/>
      <c r="AH7" s="300"/>
      <c r="AI7" s="300"/>
      <c r="AJ7" s="300"/>
      <c r="AK7" s="300"/>
      <c r="AL7" s="300"/>
      <c r="AM7" s="366"/>
    </row>
    <row r="8" spans="1:78">
      <c r="A8" s="344" t="s">
        <v>33</v>
      </c>
      <c r="B8" s="345"/>
      <c r="C8" s="346"/>
      <c r="D8" s="278" t="s">
        <v>34</v>
      </c>
      <c r="E8" s="269"/>
      <c r="F8" s="269"/>
      <c r="G8" s="279"/>
      <c r="H8" s="278" t="s">
        <v>24</v>
      </c>
      <c r="I8" s="269"/>
      <c r="J8" s="269"/>
      <c r="K8" s="269"/>
      <c r="L8" s="269"/>
      <c r="M8" s="269"/>
      <c r="N8" s="269"/>
      <c r="O8" s="269"/>
      <c r="P8" s="269"/>
      <c r="Q8" s="269"/>
      <c r="R8" s="269"/>
      <c r="S8" s="279"/>
      <c r="T8" s="344" t="s">
        <v>35</v>
      </c>
      <c r="U8" s="345"/>
      <c r="V8" s="346"/>
      <c r="W8" s="278" t="s">
        <v>19</v>
      </c>
      <c r="X8" s="269"/>
      <c r="Y8" s="269"/>
      <c r="Z8" s="269"/>
      <c r="AA8" s="269"/>
      <c r="AB8" s="269"/>
      <c r="AC8" s="269"/>
      <c r="AD8" s="269"/>
      <c r="AE8" s="269"/>
      <c r="AF8" s="279"/>
      <c r="AG8" s="352" t="s">
        <v>36</v>
      </c>
      <c r="AH8" s="298"/>
      <c r="AI8" s="298"/>
      <c r="AJ8" s="298"/>
      <c r="AK8" s="298"/>
      <c r="AL8" s="298"/>
      <c r="AM8" s="299"/>
    </row>
    <row r="9" spans="1:78" ht="17.25" customHeight="1">
      <c r="A9" s="347"/>
      <c r="B9" s="348"/>
      <c r="C9" s="252"/>
      <c r="D9" s="349" t="s">
        <v>128</v>
      </c>
      <c r="E9" s="350"/>
      <c r="F9" s="350"/>
      <c r="G9" s="351"/>
      <c r="H9" s="353" t="s">
        <v>296</v>
      </c>
      <c r="I9" s="354"/>
      <c r="J9" s="354"/>
      <c r="K9" s="354"/>
      <c r="L9" s="354"/>
      <c r="M9" s="354"/>
      <c r="N9" s="354"/>
      <c r="O9" s="354"/>
      <c r="P9" s="354"/>
      <c r="Q9" s="354"/>
      <c r="R9" s="354"/>
      <c r="S9" s="355"/>
      <c r="T9" s="347"/>
      <c r="U9" s="348"/>
      <c r="V9" s="252"/>
      <c r="W9" s="356" t="s">
        <v>297</v>
      </c>
      <c r="X9" s="357"/>
      <c r="Y9" s="357"/>
      <c r="Z9" s="357"/>
      <c r="AA9" s="357"/>
      <c r="AB9" s="357"/>
      <c r="AC9" s="357"/>
      <c r="AD9" s="357"/>
      <c r="AE9" s="357"/>
      <c r="AF9" s="358"/>
      <c r="AG9" s="359" t="s">
        <v>281</v>
      </c>
      <c r="AH9" s="360"/>
      <c r="AI9" s="360"/>
      <c r="AJ9" s="360"/>
      <c r="AK9" s="360"/>
      <c r="AL9" s="360"/>
      <c r="AM9" s="361"/>
      <c r="AV9" s="3"/>
    </row>
    <row r="10" spans="1:78" s="3" customFormat="1" ht="52" customHeight="1">
      <c r="A10" s="268" t="s">
        <v>197</v>
      </c>
      <c r="B10" s="269"/>
      <c r="C10" s="269"/>
      <c r="D10" s="269"/>
      <c r="E10" s="269"/>
      <c r="F10" s="269"/>
      <c r="G10" s="269"/>
      <c r="H10" s="270" t="s">
        <v>324</v>
      </c>
      <c r="I10" s="271"/>
      <c r="J10" s="271"/>
      <c r="K10" s="271"/>
      <c r="L10" s="271"/>
      <c r="M10" s="271"/>
      <c r="N10" s="271"/>
      <c r="O10" s="272" t="s">
        <v>211</v>
      </c>
      <c r="P10" s="273"/>
      <c r="Q10" s="273"/>
      <c r="R10" s="273"/>
      <c r="S10" s="274"/>
      <c r="T10" s="303" t="s">
        <v>298</v>
      </c>
      <c r="U10" s="304"/>
      <c r="V10" s="304"/>
      <c r="W10" s="304"/>
      <c r="X10" s="304"/>
      <c r="Y10" s="304"/>
      <c r="Z10" s="304"/>
      <c r="AA10" s="304"/>
      <c r="AB10" s="304"/>
      <c r="AC10" s="304"/>
      <c r="AD10" s="304"/>
      <c r="AE10" s="304"/>
      <c r="AF10" s="305"/>
      <c r="AG10" s="272" t="s">
        <v>37</v>
      </c>
      <c r="AH10" s="298"/>
      <c r="AI10" s="299"/>
      <c r="AJ10" s="300"/>
      <c r="AK10" s="300"/>
      <c r="AL10" s="301" t="s">
        <v>38</v>
      </c>
      <c r="AM10" s="302"/>
      <c r="AP10" s="297"/>
      <c r="AQ10" s="297"/>
      <c r="AR10" s="297"/>
      <c r="AS10" s="297"/>
      <c r="AT10" s="297"/>
      <c r="AU10" s="297"/>
      <c r="AZ10" s="3" t="str">
        <f>_xlfn.XLOOKUP(H10,リスト!A1:A28,リスト!B1:B28,"")</f>
        <v>利用者数</v>
      </c>
      <c r="BZ10" s="3" t="str">
        <f>_xlfn.XLOOKUP(H10,リスト!A1:A28,リスト!C1:C28,"")</f>
        <v>不可</v>
      </c>
    </row>
    <row r="11" spans="1:78" s="3" customFormat="1" ht="52" customHeight="1">
      <c r="A11" s="378" t="s">
        <v>328</v>
      </c>
      <c r="B11" s="378"/>
      <c r="C11" s="378"/>
      <c r="D11" s="378"/>
      <c r="E11" s="378"/>
      <c r="F11" s="378"/>
      <c r="G11" s="378"/>
      <c r="H11" s="379" t="s">
        <v>325</v>
      </c>
      <c r="I11" s="379"/>
      <c r="J11" s="379"/>
      <c r="K11" s="379"/>
      <c r="L11" s="379"/>
      <c r="M11" s="379"/>
      <c r="N11" s="379"/>
      <c r="O11" s="226"/>
      <c r="P11" s="226"/>
      <c r="Q11" s="226"/>
      <c r="R11" s="226"/>
      <c r="S11" s="226"/>
      <c r="T11" s="227"/>
      <c r="U11" s="227"/>
      <c r="V11" s="227"/>
      <c r="W11" s="227"/>
      <c r="X11" s="227"/>
      <c r="Y11" s="227"/>
      <c r="Z11" s="227"/>
      <c r="AA11" s="227"/>
      <c r="AB11" s="227"/>
      <c r="AC11" s="227"/>
      <c r="AD11" s="227"/>
      <c r="AE11" s="227"/>
      <c r="AF11" s="227"/>
      <c r="AG11" s="226"/>
      <c r="AH11" s="227"/>
      <c r="AI11" s="227"/>
      <c r="AJ11" s="228"/>
      <c r="AK11" s="228"/>
      <c r="AL11" s="225"/>
      <c r="AM11" s="225"/>
      <c r="AP11" s="223"/>
      <c r="AQ11" s="223"/>
      <c r="AR11" s="223"/>
      <c r="AS11" s="223"/>
      <c r="AT11" s="223"/>
      <c r="AU11" s="223"/>
    </row>
    <row r="12" spans="1:78" s="3" customFormat="1" ht="17.5" customHeight="1">
      <c r="I12" s="70"/>
      <c r="J12" s="16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78" s="3" customFormat="1" ht="13" customHeight="1">
      <c r="A13" s="275" t="s">
        <v>129</v>
      </c>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7"/>
    </row>
    <row r="14" spans="1:78" s="3" customFormat="1" ht="31" customHeight="1">
      <c r="A14" s="330" t="s">
        <v>256</v>
      </c>
      <c r="B14" s="33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4" t="s">
        <v>214</v>
      </c>
      <c r="AG14" s="335"/>
      <c r="AH14" s="335"/>
      <c r="AI14" s="335"/>
      <c r="AJ14" s="335"/>
      <c r="AK14" s="335"/>
      <c r="AL14" s="335"/>
      <c r="AM14" s="336"/>
    </row>
    <row r="15" spans="1:78" s="3" customFormat="1" ht="20.5" customHeight="1">
      <c r="A15" s="332"/>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7" t="s">
        <v>282</v>
      </c>
      <c r="AG15" s="338"/>
      <c r="AH15" s="338"/>
      <c r="AI15" s="338"/>
      <c r="AJ15" s="338"/>
      <c r="AK15" s="338"/>
      <c r="AL15" s="338"/>
      <c r="AM15" s="339"/>
    </row>
    <row r="16" spans="1:78" s="3" customFormat="1" ht="17" customHeight="1">
      <c r="A16" s="166"/>
      <c r="B16" s="166"/>
      <c r="C16" s="166"/>
      <c r="D16" s="166"/>
      <c r="E16" s="166"/>
      <c r="F16" s="166"/>
      <c r="G16" s="166"/>
      <c r="H16" s="166"/>
      <c r="I16" s="167"/>
      <c r="J16" s="168"/>
      <c r="K16" s="167"/>
      <c r="L16" s="188"/>
      <c r="M16" s="188"/>
      <c r="N16" s="188"/>
      <c r="O16" s="188"/>
      <c r="P16" s="188"/>
      <c r="Q16" s="188"/>
      <c r="R16" s="188"/>
      <c r="S16" s="188"/>
      <c r="T16" s="188"/>
      <c r="U16" s="167"/>
      <c r="V16" s="188"/>
      <c r="W16" s="188"/>
      <c r="X16" s="188"/>
      <c r="Y16" s="168"/>
      <c r="Z16" s="169"/>
      <c r="AA16" s="167"/>
      <c r="AB16" s="188"/>
      <c r="AC16" s="188"/>
      <c r="AD16" s="188"/>
      <c r="AE16" s="188"/>
      <c r="AF16" s="188"/>
      <c r="AG16" s="188"/>
      <c r="AH16" s="188"/>
      <c r="AI16" s="188"/>
      <c r="AJ16" s="188"/>
      <c r="AK16" s="188"/>
      <c r="AL16" s="188"/>
      <c r="AM16" s="188"/>
    </row>
    <row r="17" spans="1:40" s="3" customFormat="1" ht="13" customHeight="1">
      <c r="A17" s="275" t="s">
        <v>215</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7"/>
    </row>
    <row r="18" spans="1:40" s="3" customFormat="1" ht="84" customHeight="1">
      <c r="A18" s="380" t="s">
        <v>268</v>
      </c>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81"/>
    </row>
    <row r="19" spans="1:40" s="3" customFormat="1" ht="53" customHeight="1">
      <c r="A19" s="382" t="s">
        <v>221</v>
      </c>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4" t="s">
        <v>216</v>
      </c>
      <c r="AG19" s="384"/>
      <c r="AH19" s="384"/>
      <c r="AI19" s="384"/>
      <c r="AJ19" s="384"/>
      <c r="AK19" s="384"/>
      <c r="AL19" s="384"/>
      <c r="AM19" s="384"/>
    </row>
    <row r="20" spans="1:40" s="3" customFormat="1" ht="20.5" customHeight="1">
      <c r="A20" s="170"/>
      <c r="B20" s="377" t="s">
        <v>24</v>
      </c>
      <c r="C20" s="377"/>
      <c r="D20" s="377"/>
      <c r="E20" s="377"/>
      <c r="F20" s="377"/>
      <c r="G20" s="377" t="s">
        <v>283</v>
      </c>
      <c r="H20" s="377"/>
      <c r="I20" s="377"/>
      <c r="J20" s="377"/>
      <c r="K20" s="377"/>
      <c r="L20" s="377"/>
      <c r="M20" s="377"/>
      <c r="N20" s="377"/>
      <c r="O20" s="377"/>
      <c r="P20" s="377"/>
      <c r="Q20" s="377"/>
      <c r="R20" s="377"/>
      <c r="S20" s="377"/>
      <c r="T20" s="377"/>
      <c r="U20" s="377"/>
      <c r="V20" s="377"/>
      <c r="W20" s="377"/>
      <c r="X20" s="377"/>
      <c r="Y20" s="377"/>
      <c r="Z20" s="377"/>
      <c r="AA20" s="172"/>
      <c r="AB20" s="172"/>
      <c r="AC20" s="172"/>
      <c r="AD20" s="172"/>
      <c r="AE20" s="172"/>
      <c r="AF20" s="367" t="s">
        <v>282</v>
      </c>
      <c r="AG20" s="368"/>
      <c r="AH20" s="368"/>
      <c r="AI20" s="368"/>
      <c r="AJ20" s="368"/>
      <c r="AK20" s="368"/>
      <c r="AL20" s="368"/>
      <c r="AM20" s="369"/>
    </row>
    <row r="21" spans="1:40" s="3" customFormat="1" ht="20.5" customHeight="1">
      <c r="A21" s="170"/>
      <c r="B21" s="376" t="s">
        <v>217</v>
      </c>
      <c r="C21" s="376"/>
      <c r="D21" s="376"/>
      <c r="E21" s="376"/>
      <c r="F21" s="376"/>
      <c r="G21" s="376" t="s">
        <v>284</v>
      </c>
      <c r="H21" s="376"/>
      <c r="I21" s="376"/>
      <c r="J21" s="376"/>
      <c r="K21" s="376"/>
      <c r="L21" s="376"/>
      <c r="M21" s="376"/>
      <c r="N21" s="376"/>
      <c r="O21" s="376"/>
      <c r="P21" s="376"/>
      <c r="Q21" s="376"/>
      <c r="R21" s="376"/>
      <c r="S21" s="376"/>
      <c r="T21" s="376"/>
      <c r="U21" s="376"/>
      <c r="V21" s="376"/>
      <c r="W21" s="376"/>
      <c r="X21" s="376"/>
      <c r="Y21" s="376"/>
      <c r="Z21" s="376"/>
      <c r="AA21" s="172"/>
      <c r="AB21" s="172"/>
      <c r="AC21" s="172"/>
      <c r="AD21" s="172"/>
      <c r="AE21" s="172"/>
      <c r="AF21" s="370"/>
      <c r="AG21" s="371"/>
      <c r="AH21" s="371"/>
      <c r="AI21" s="371"/>
      <c r="AJ21" s="371"/>
      <c r="AK21" s="371"/>
      <c r="AL21" s="371"/>
      <c r="AM21" s="372"/>
    </row>
    <row r="22" spans="1:40" s="3" customFormat="1" ht="20.5" customHeight="1">
      <c r="A22" s="170"/>
      <c r="B22" s="376" t="s">
        <v>218</v>
      </c>
      <c r="C22" s="376"/>
      <c r="D22" s="376"/>
      <c r="E22" s="376"/>
      <c r="F22" s="376"/>
      <c r="G22" s="376" t="s">
        <v>285</v>
      </c>
      <c r="H22" s="376"/>
      <c r="I22" s="376"/>
      <c r="J22" s="376"/>
      <c r="K22" s="376"/>
      <c r="L22" s="376"/>
      <c r="M22" s="376"/>
      <c r="N22" s="376"/>
      <c r="O22" s="376"/>
      <c r="P22" s="376"/>
      <c r="Q22" s="376"/>
      <c r="R22" s="376"/>
      <c r="S22" s="376"/>
      <c r="T22" s="376"/>
      <c r="U22" s="376"/>
      <c r="V22" s="376"/>
      <c r="W22" s="376"/>
      <c r="X22" s="376"/>
      <c r="Y22" s="376"/>
      <c r="Z22" s="376"/>
      <c r="AA22" s="172"/>
      <c r="AB22" s="172"/>
      <c r="AC22" s="172"/>
      <c r="AD22" s="172"/>
      <c r="AE22" s="172"/>
      <c r="AF22" s="370"/>
      <c r="AG22" s="371"/>
      <c r="AH22" s="371"/>
      <c r="AI22" s="371"/>
      <c r="AJ22" s="371"/>
      <c r="AK22" s="371"/>
      <c r="AL22" s="371"/>
      <c r="AM22" s="372"/>
    </row>
    <row r="23" spans="1:40" s="3" customFormat="1" ht="10" customHeight="1">
      <c r="A23" s="173"/>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373"/>
      <c r="AG23" s="374"/>
      <c r="AH23" s="374"/>
      <c r="AI23" s="374"/>
      <c r="AJ23" s="374"/>
      <c r="AK23" s="374"/>
      <c r="AL23" s="374"/>
      <c r="AM23" s="375"/>
    </row>
    <row r="24" spans="1:40" s="3" customFormat="1" ht="17.5" customHeight="1">
      <c r="I24" s="70"/>
      <c r="J24" s="16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40" s="3" customFormat="1" ht="13" customHeight="1">
      <c r="A25" s="275" t="s">
        <v>262</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7"/>
    </row>
    <row r="26" spans="1:40" s="93" customFormat="1" ht="7" customHeight="1" thickBot="1">
      <c r="I26" s="101"/>
      <c r="J26" s="102"/>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row>
    <row r="27" spans="1:40" ht="20.5" customHeight="1">
      <c r="A27" s="104"/>
      <c r="B27" s="93"/>
      <c r="C27" s="92"/>
      <c r="D27" s="93"/>
      <c r="E27" s="105"/>
      <c r="F27" s="93"/>
      <c r="G27" s="93"/>
      <c r="H27" s="93"/>
      <c r="I27" s="93"/>
      <c r="J27" s="106"/>
      <c r="K27" s="106"/>
      <c r="L27" s="106"/>
      <c r="M27" s="106"/>
      <c r="N27" s="106"/>
      <c r="O27" s="107"/>
      <c r="P27" s="92"/>
      <c r="Q27" s="94"/>
      <c r="R27" s="94"/>
      <c r="S27" s="106"/>
      <c r="T27" s="102"/>
      <c r="U27" s="106"/>
      <c r="V27" s="106"/>
      <c r="W27" s="92"/>
      <c r="AC27" s="180"/>
      <c r="AD27" s="268" t="s">
        <v>171</v>
      </c>
      <c r="AE27" s="280"/>
      <c r="AF27" s="280"/>
      <c r="AG27" s="280"/>
      <c r="AH27" s="281"/>
      <c r="AI27" s="327" t="s">
        <v>170</v>
      </c>
      <c r="AJ27" s="328"/>
      <c r="AK27" s="328"/>
      <c r="AL27" s="328"/>
      <c r="AM27" s="329"/>
      <c r="AN27" s="3"/>
    </row>
    <row r="28" spans="1:40" ht="20.5" customHeight="1">
      <c r="A28" s="104"/>
      <c r="B28" s="93"/>
      <c r="C28" s="92"/>
      <c r="D28" s="93"/>
      <c r="E28" s="105"/>
      <c r="F28" s="93"/>
      <c r="G28" s="93"/>
      <c r="H28" s="93"/>
      <c r="I28" s="93"/>
      <c r="J28" s="106"/>
      <c r="K28" s="106"/>
      <c r="L28" s="106"/>
      <c r="M28" s="106"/>
      <c r="N28" s="106"/>
      <c r="O28" s="107"/>
      <c r="P28" s="92"/>
      <c r="Q28" s="94"/>
      <c r="R28" s="94"/>
      <c r="S28" s="106"/>
      <c r="T28" s="102"/>
      <c r="U28" s="106"/>
      <c r="V28" s="106"/>
      <c r="W28" s="108"/>
      <c r="AC28" s="181"/>
      <c r="AD28" s="312">
        <f>IF(AJ10="",_xlfn.XLOOKUP(T10,'単価表（通所系・訪問系）'!B1:B7,'単価表（通所系・訪問系）'!C1:C7,""),AJ10*6)</f>
        <v>300</v>
      </c>
      <c r="AE28" s="313"/>
      <c r="AF28" s="313"/>
      <c r="AG28" s="174" t="s">
        <v>12</v>
      </c>
      <c r="AH28" s="175"/>
      <c r="AI28" s="323">
        <f>MIN(AD28,ROUNDDOWN((H36+H45)/1000,0))</f>
        <v>300</v>
      </c>
      <c r="AJ28" s="324"/>
      <c r="AK28" s="324"/>
      <c r="AL28" s="176" t="s">
        <v>12</v>
      </c>
      <c r="AM28" s="177"/>
    </row>
    <row r="29" spans="1:40" ht="10" customHeight="1" thickBot="1">
      <c r="A29" s="92" t="s">
        <v>219</v>
      </c>
      <c r="B29" s="93"/>
      <c r="C29" s="92"/>
      <c r="D29" s="93"/>
      <c r="E29" s="105"/>
      <c r="F29" s="93"/>
      <c r="G29" s="93"/>
      <c r="H29" s="93"/>
      <c r="I29" s="93"/>
      <c r="J29" s="106"/>
      <c r="K29" s="106"/>
      <c r="L29" s="106"/>
      <c r="M29" s="106"/>
      <c r="N29" s="106"/>
      <c r="O29" s="107"/>
      <c r="P29" s="92"/>
      <c r="Q29" s="94"/>
      <c r="R29" s="94"/>
      <c r="S29" s="106"/>
      <c r="T29" s="102"/>
      <c r="U29" s="106"/>
      <c r="V29" s="106"/>
      <c r="W29" s="108"/>
      <c r="AC29" s="181"/>
      <c r="AD29" s="314"/>
      <c r="AE29" s="315"/>
      <c r="AF29" s="315"/>
      <c r="AG29" s="184"/>
      <c r="AH29" s="185"/>
      <c r="AI29" s="325"/>
      <c r="AJ29" s="326"/>
      <c r="AK29" s="326"/>
      <c r="AL29" s="178"/>
      <c r="AM29" s="179"/>
    </row>
    <row r="30" spans="1:40" ht="24.5" customHeight="1">
      <c r="A30" s="278" t="s">
        <v>264</v>
      </c>
      <c r="B30" s="269"/>
      <c r="C30" s="269"/>
      <c r="D30" s="269"/>
      <c r="E30" s="269"/>
      <c r="F30" s="269"/>
      <c r="G30" s="279"/>
      <c r="H30" s="268" t="s">
        <v>263</v>
      </c>
      <c r="I30" s="280"/>
      <c r="J30" s="280"/>
      <c r="K30" s="280"/>
      <c r="L30" s="321"/>
      <c r="M30" s="278" t="s">
        <v>265</v>
      </c>
      <c r="N30" s="269"/>
      <c r="O30" s="269"/>
      <c r="P30" s="269"/>
      <c r="Q30" s="269"/>
      <c r="R30" s="269"/>
      <c r="S30" s="269"/>
      <c r="T30" s="269"/>
      <c r="U30" s="269"/>
      <c r="V30" s="269"/>
      <c r="W30" s="269"/>
      <c r="X30" s="269"/>
      <c r="Y30" s="269"/>
      <c r="Z30" s="269"/>
      <c r="AA30" s="269"/>
      <c r="AB30" s="269"/>
      <c r="AC30" s="269"/>
      <c r="AD30" s="269"/>
      <c r="AE30" s="269"/>
      <c r="AF30" s="269"/>
      <c r="AG30" s="269"/>
      <c r="AH30" s="269"/>
      <c r="AI30" s="348"/>
      <c r="AJ30" s="348"/>
      <c r="AK30" s="348"/>
      <c r="AL30" s="348"/>
      <c r="AM30" s="252"/>
    </row>
    <row r="31" spans="1:40" ht="15" customHeight="1">
      <c r="A31" s="285" t="s">
        <v>281</v>
      </c>
      <c r="B31" s="286"/>
      <c r="C31" s="286"/>
      <c r="D31" s="286"/>
      <c r="E31" s="286"/>
      <c r="F31" s="286"/>
      <c r="G31" s="287"/>
      <c r="H31" s="340">
        <v>200000</v>
      </c>
      <c r="I31" s="340"/>
      <c r="J31" s="340"/>
      <c r="K31" s="340"/>
      <c r="L31" s="340"/>
      <c r="M31" s="282" t="s">
        <v>299</v>
      </c>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4"/>
    </row>
    <row r="32" spans="1:40" ht="15" customHeight="1">
      <c r="A32" s="288"/>
      <c r="B32" s="289"/>
      <c r="C32" s="289"/>
      <c r="D32" s="289"/>
      <c r="E32" s="289"/>
      <c r="F32" s="289"/>
      <c r="G32" s="290"/>
      <c r="H32" s="320"/>
      <c r="I32" s="320"/>
      <c r="J32" s="320"/>
      <c r="K32" s="320"/>
      <c r="L32" s="320"/>
      <c r="M32" s="316"/>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17"/>
      <c r="AM32" s="318"/>
    </row>
    <row r="33" spans="1:48" ht="15" customHeight="1">
      <c r="A33" s="262"/>
      <c r="B33" s="263"/>
      <c r="C33" s="263"/>
      <c r="D33" s="263"/>
      <c r="E33" s="263"/>
      <c r="F33" s="263"/>
      <c r="G33" s="264"/>
      <c r="H33" s="320"/>
      <c r="I33" s="320"/>
      <c r="J33" s="320"/>
      <c r="K33" s="320"/>
      <c r="L33" s="320"/>
      <c r="M33" s="316"/>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17"/>
      <c r="AM33" s="318"/>
    </row>
    <row r="34" spans="1:48" ht="15" customHeight="1">
      <c r="A34" s="291"/>
      <c r="B34" s="292"/>
      <c r="C34" s="292"/>
      <c r="D34" s="292"/>
      <c r="E34" s="292"/>
      <c r="F34" s="292"/>
      <c r="G34" s="293"/>
      <c r="H34" s="320"/>
      <c r="I34" s="320"/>
      <c r="J34" s="320"/>
      <c r="K34" s="320"/>
      <c r="L34" s="320"/>
      <c r="M34" s="316"/>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8"/>
      <c r="AN34" s="3"/>
    </row>
    <row r="35" spans="1:48" ht="15" customHeight="1">
      <c r="A35" s="294"/>
      <c r="B35" s="295"/>
      <c r="C35" s="295"/>
      <c r="D35" s="295"/>
      <c r="E35" s="295"/>
      <c r="F35" s="295"/>
      <c r="G35" s="296"/>
      <c r="H35" s="320"/>
      <c r="I35" s="320"/>
      <c r="J35" s="320"/>
      <c r="K35" s="320"/>
      <c r="L35" s="320"/>
      <c r="M35" s="316"/>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8"/>
    </row>
    <row r="36" spans="1:48" ht="15" customHeight="1">
      <c r="A36" s="63" t="s">
        <v>28</v>
      </c>
      <c r="B36" s="64"/>
      <c r="C36" s="64"/>
      <c r="D36" s="64"/>
      <c r="E36" s="64"/>
      <c r="F36" s="64"/>
      <c r="G36" s="65"/>
      <c r="H36" s="306">
        <f>SUM(H31:L35)</f>
        <v>200000</v>
      </c>
      <c r="I36" s="306"/>
      <c r="J36" s="306"/>
      <c r="K36" s="306"/>
      <c r="L36" s="307"/>
      <c r="M36" s="308"/>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10"/>
    </row>
    <row r="37" spans="1:48" s="94" customFormat="1">
      <c r="A37" s="104"/>
      <c r="B37" s="93"/>
      <c r="C37" s="92"/>
      <c r="D37" s="93"/>
      <c r="E37" s="105"/>
      <c r="F37" s="93"/>
      <c r="G37" s="93"/>
      <c r="H37" s="93"/>
      <c r="I37" s="93"/>
      <c r="J37" s="106"/>
      <c r="K37" s="106"/>
      <c r="L37" s="106"/>
      <c r="M37" s="106"/>
      <c r="N37" s="106"/>
      <c r="O37" s="107"/>
      <c r="P37" s="92"/>
      <c r="S37" s="106"/>
      <c r="T37" s="102"/>
      <c r="U37" s="106"/>
      <c r="V37" s="106"/>
      <c r="W37" s="108"/>
      <c r="X37" s="95"/>
      <c r="Y37" s="95"/>
      <c r="Z37" s="95"/>
      <c r="AA37" s="95"/>
      <c r="AB37" s="95"/>
      <c r="AC37" s="95"/>
      <c r="AD37" s="96"/>
      <c r="AE37" s="97"/>
      <c r="AF37" s="97"/>
      <c r="AG37" s="97"/>
      <c r="AH37" s="189"/>
      <c r="AI37" s="311"/>
      <c r="AJ37" s="311"/>
      <c r="AK37" s="311"/>
      <c r="AL37" s="319"/>
      <c r="AM37" s="319"/>
    </row>
    <row r="38" spans="1:48" s="94" customFormat="1">
      <c r="A38" s="92" t="s">
        <v>127</v>
      </c>
      <c r="B38" s="93"/>
      <c r="C38" s="92"/>
      <c r="D38" s="93"/>
      <c r="E38" s="105"/>
      <c r="F38" s="93"/>
      <c r="G38" s="93"/>
      <c r="H38" s="93"/>
      <c r="I38" s="93"/>
      <c r="J38" s="106"/>
      <c r="K38" s="106"/>
      <c r="L38" s="106"/>
      <c r="M38" s="106"/>
      <c r="N38" s="106"/>
      <c r="O38" s="107"/>
      <c r="P38" s="92"/>
      <c r="S38" s="106"/>
      <c r="T38" s="102"/>
      <c r="U38" s="106"/>
      <c r="V38" s="106"/>
      <c r="W38" s="108"/>
      <c r="X38" s="95"/>
      <c r="Y38" s="95"/>
      <c r="Z38" s="95"/>
      <c r="AA38" s="95"/>
      <c r="AB38" s="95"/>
      <c r="AC38" s="95"/>
      <c r="AD38" s="96"/>
      <c r="AE38" s="97"/>
      <c r="AF38" s="97"/>
      <c r="AG38" s="97"/>
      <c r="AH38" s="189"/>
      <c r="AI38" s="311"/>
      <c r="AJ38" s="311"/>
      <c r="AK38" s="311"/>
      <c r="AL38" s="319"/>
      <c r="AM38" s="319"/>
    </row>
    <row r="39" spans="1:48" ht="24" customHeight="1">
      <c r="A39" s="278" t="s">
        <v>264</v>
      </c>
      <c r="B39" s="269"/>
      <c r="C39" s="269"/>
      <c r="D39" s="269"/>
      <c r="E39" s="269"/>
      <c r="F39" s="269"/>
      <c r="G39" s="279"/>
      <c r="H39" s="268" t="s">
        <v>263</v>
      </c>
      <c r="I39" s="280"/>
      <c r="J39" s="280"/>
      <c r="K39" s="280"/>
      <c r="L39" s="321"/>
      <c r="M39" s="278" t="s">
        <v>266</v>
      </c>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79"/>
    </row>
    <row r="40" spans="1:48" ht="15" customHeight="1">
      <c r="A40" s="285" t="s">
        <v>287</v>
      </c>
      <c r="B40" s="286"/>
      <c r="C40" s="286"/>
      <c r="D40" s="286"/>
      <c r="E40" s="286"/>
      <c r="F40" s="286"/>
      <c r="G40" s="287"/>
      <c r="H40" s="340">
        <v>200000</v>
      </c>
      <c r="I40" s="340"/>
      <c r="J40" s="340"/>
      <c r="K40" s="340"/>
      <c r="L40" s="340"/>
      <c r="M40" s="282" t="s">
        <v>288</v>
      </c>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4"/>
    </row>
    <row r="41" spans="1:48" ht="15" customHeight="1">
      <c r="A41" s="288"/>
      <c r="B41" s="289"/>
      <c r="C41" s="289"/>
      <c r="D41" s="289"/>
      <c r="E41" s="289"/>
      <c r="F41" s="289"/>
      <c r="G41" s="290"/>
      <c r="H41" s="320"/>
      <c r="I41" s="320"/>
      <c r="J41" s="320"/>
      <c r="K41" s="320"/>
      <c r="L41" s="320"/>
      <c r="M41" s="316"/>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8"/>
    </row>
    <row r="42" spans="1:48" ht="15" customHeight="1">
      <c r="A42" s="288"/>
      <c r="B42" s="289"/>
      <c r="C42" s="289"/>
      <c r="D42" s="289"/>
      <c r="E42" s="289"/>
      <c r="F42" s="289"/>
      <c r="G42" s="290"/>
      <c r="H42" s="320"/>
      <c r="I42" s="320"/>
      <c r="J42" s="320"/>
      <c r="K42" s="320"/>
      <c r="L42" s="320"/>
      <c r="M42" s="316"/>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8"/>
    </row>
    <row r="43" spans="1:48" ht="15" customHeight="1">
      <c r="A43" s="262"/>
      <c r="B43" s="263"/>
      <c r="C43" s="263"/>
      <c r="D43" s="263"/>
      <c r="E43" s="263"/>
      <c r="F43" s="263"/>
      <c r="G43" s="264"/>
      <c r="H43" s="320"/>
      <c r="I43" s="320"/>
      <c r="J43" s="320"/>
      <c r="K43" s="320"/>
      <c r="L43" s="320"/>
      <c r="M43" s="316"/>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8"/>
      <c r="AN43" s="3"/>
      <c r="AV43" s="3"/>
    </row>
    <row r="44" spans="1:48" ht="15" customHeight="1">
      <c r="A44" s="265"/>
      <c r="B44" s="266"/>
      <c r="C44" s="266"/>
      <c r="D44" s="266"/>
      <c r="E44" s="266"/>
      <c r="F44" s="266"/>
      <c r="G44" s="267"/>
      <c r="H44" s="320"/>
      <c r="I44" s="320"/>
      <c r="J44" s="320"/>
      <c r="K44" s="320"/>
      <c r="L44" s="320"/>
      <c r="M44" s="316"/>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8"/>
    </row>
    <row r="45" spans="1:48" ht="15" customHeight="1">
      <c r="A45" s="63" t="s">
        <v>28</v>
      </c>
      <c r="B45" s="64"/>
      <c r="C45" s="64"/>
      <c r="D45" s="64"/>
      <c r="E45" s="64"/>
      <c r="F45" s="64"/>
      <c r="G45" s="65"/>
      <c r="H45" s="306">
        <f>SUM(H40:L44)</f>
        <v>200000</v>
      </c>
      <c r="I45" s="306"/>
      <c r="J45" s="306"/>
      <c r="K45" s="306"/>
      <c r="L45" s="307"/>
      <c r="M45" s="308"/>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10"/>
    </row>
    <row r="46" spans="1:48" s="94" customFormat="1" ht="6" customHeight="1">
      <c r="A46" s="109"/>
      <c r="B46" s="109"/>
      <c r="C46" s="109"/>
      <c r="D46" s="109"/>
      <c r="E46" s="110"/>
      <c r="F46" s="110"/>
      <c r="G46" s="110"/>
      <c r="H46" s="110"/>
      <c r="I46" s="110"/>
      <c r="J46" s="111"/>
      <c r="K46" s="111"/>
      <c r="L46" s="111"/>
      <c r="M46" s="111"/>
      <c r="N46" s="111"/>
      <c r="AH46" s="114"/>
    </row>
    <row r="47" spans="1:48" s="3" customFormat="1" ht="19.5" customHeight="1">
      <c r="A47" s="92" t="s">
        <v>130</v>
      </c>
    </row>
    <row r="48" spans="1:48" s="3" customFormat="1" ht="13.5" customHeight="1"/>
    <row r="49" spans="1:39" s="3" customFormat="1" ht="12">
      <c r="G49" s="4"/>
    </row>
    <row r="50" spans="1:39" ht="15" customHeight="1"/>
    <row r="51" spans="1:39" ht="15" customHeight="1"/>
    <row r="52" spans="1:39" ht="15" customHeight="1"/>
    <row r="53" spans="1:39" ht="15" customHeight="1"/>
    <row r="54" spans="1:39" ht="15" customHeight="1"/>
    <row r="55" spans="1:39" ht="15" customHeight="1"/>
    <row r="56" spans="1:39" ht="15" customHeight="1">
      <c r="Y56" s="128"/>
      <c r="AB56" s="128"/>
    </row>
    <row r="57" spans="1:39" s="94" customFormat="1" ht="4.5" customHeight="1">
      <c r="A57" s="109"/>
      <c r="B57" s="109"/>
      <c r="C57" s="109"/>
      <c r="D57" s="109"/>
      <c r="E57" s="112"/>
      <c r="F57" s="112"/>
      <c r="G57" s="112"/>
      <c r="H57" s="112"/>
      <c r="I57" s="112"/>
      <c r="J57" s="113"/>
      <c r="K57" s="113"/>
      <c r="L57" s="113"/>
      <c r="M57" s="113"/>
      <c r="N57" s="113"/>
      <c r="O57" s="112"/>
      <c r="P57" s="112"/>
      <c r="Q57" s="112"/>
      <c r="R57" s="112"/>
      <c r="S57" s="112"/>
      <c r="T57" s="112"/>
      <c r="U57" s="112"/>
      <c r="V57" s="112"/>
      <c r="W57" s="112"/>
      <c r="X57" s="112"/>
      <c r="Y57" s="127"/>
      <c r="Z57" s="127"/>
      <c r="AA57" s="127"/>
      <c r="AB57" s="127"/>
      <c r="AC57" s="127"/>
      <c r="AD57" s="127"/>
      <c r="AE57" s="112"/>
      <c r="AF57" s="112"/>
      <c r="AG57" s="112"/>
      <c r="AH57" s="112"/>
      <c r="AI57" s="112"/>
      <c r="AJ57" s="112"/>
      <c r="AK57" s="112"/>
      <c r="AL57" s="112"/>
      <c r="AM57" s="112"/>
    </row>
    <row r="58" spans="1:39" s="94" customFormat="1">
      <c r="A58" s="92"/>
    </row>
    <row r="60" spans="1:39">
      <c r="AI60" s="322"/>
      <c r="AJ60" s="322"/>
      <c r="AK60" s="322"/>
      <c r="AL60" s="322"/>
      <c r="AM60" s="322"/>
    </row>
  </sheetData>
  <sheetProtection formatCells="0" formatColumns="0" formatRows="0" insertColumns="0" insertRows="0" autoFilter="0"/>
  <mergeCells count="91">
    <mergeCell ref="A3:AM3"/>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L10:AM10"/>
    <mergeCell ref="AP10:AU10"/>
    <mergeCell ref="A13:AM13"/>
    <mergeCell ref="A14:AE15"/>
    <mergeCell ref="AF14:AM14"/>
    <mergeCell ref="AF15:AM15"/>
    <mergeCell ref="A10:G10"/>
    <mergeCell ref="H10:N10"/>
    <mergeCell ref="O10:S10"/>
    <mergeCell ref="T10:AF10"/>
    <mergeCell ref="AG10:AI10"/>
    <mergeCell ref="AJ10:AK10"/>
    <mergeCell ref="A11:G11"/>
    <mergeCell ref="H11:N11"/>
    <mergeCell ref="A17:AM17"/>
    <mergeCell ref="A18:AM18"/>
    <mergeCell ref="A19:AE19"/>
    <mergeCell ref="AF19:AM19"/>
    <mergeCell ref="B20:F20"/>
    <mergeCell ref="G20:Z20"/>
    <mergeCell ref="AF20:AM23"/>
    <mergeCell ref="B21:F21"/>
    <mergeCell ref="G21:Z21"/>
    <mergeCell ref="B22:F22"/>
    <mergeCell ref="G22:Z22"/>
    <mergeCell ref="A25:AM25"/>
    <mergeCell ref="AD27:AH27"/>
    <mergeCell ref="AI27:AM27"/>
    <mergeCell ref="AD28:AF29"/>
    <mergeCell ref="AI28:AK29"/>
    <mergeCell ref="A30:G30"/>
    <mergeCell ref="H30:L30"/>
    <mergeCell ref="M30:AM30"/>
    <mergeCell ref="A31:G31"/>
    <mergeCell ref="H31:L31"/>
    <mergeCell ref="M31:AM31"/>
    <mergeCell ref="A32:G32"/>
    <mergeCell ref="H32:L32"/>
    <mergeCell ref="M32:AM32"/>
    <mergeCell ref="A33:G33"/>
    <mergeCell ref="H33:L33"/>
    <mergeCell ref="M33:AM33"/>
    <mergeCell ref="A34:G34"/>
    <mergeCell ref="H34:L34"/>
    <mergeCell ref="M34:AM34"/>
    <mergeCell ref="A35:G35"/>
    <mergeCell ref="H35:L35"/>
    <mergeCell ref="M35:AM35"/>
    <mergeCell ref="H36:L36"/>
    <mergeCell ref="M36:AM36"/>
    <mergeCell ref="AI37:AK37"/>
    <mergeCell ref="AL37:AM37"/>
    <mergeCell ref="AI38:AK38"/>
    <mergeCell ref="AL38:AM38"/>
    <mergeCell ref="A39:G39"/>
    <mergeCell ref="H39:L39"/>
    <mergeCell ref="M39:AM39"/>
    <mergeCell ref="A40:G40"/>
    <mergeCell ref="H40:L40"/>
    <mergeCell ref="M40:AM40"/>
    <mergeCell ref="A41:G41"/>
    <mergeCell ref="H41:L41"/>
    <mergeCell ref="M41:AM41"/>
    <mergeCell ref="A42:G42"/>
    <mergeCell ref="H42:L42"/>
    <mergeCell ref="M42:AM42"/>
    <mergeCell ref="H45:L45"/>
    <mergeCell ref="M45:AM45"/>
    <mergeCell ref="AI60:AM60"/>
    <mergeCell ref="A43:G43"/>
    <mergeCell ref="H43:L43"/>
    <mergeCell ref="M43:AM43"/>
    <mergeCell ref="A44:G44"/>
    <mergeCell ref="H44:L44"/>
    <mergeCell ref="M44:AM44"/>
  </mergeCells>
  <phoneticPr fontId="7"/>
  <conditionalFormatting sqref="T10:T11">
    <cfRule type="expression" dxfId="5" priority="2">
      <formula>$AZ$10="なし"</formula>
    </cfRule>
  </conditionalFormatting>
  <conditionalFormatting sqref="AJ10">
    <cfRule type="expression" dxfId="4" priority="1">
      <formula>$BZ$10="不可"</formula>
    </cfRule>
  </conditionalFormatting>
  <dataValidations count="4">
    <dataValidation imeMode="halfAlpha" allowBlank="1" showInputMessage="1" showErrorMessage="1" sqref="S27:V29 J27:N29 S38:V38 J38:N38" xr:uid="{7DB203E9-E360-49B9-9284-CDF88D16742D}"/>
    <dataValidation type="list" allowBlank="1" showInputMessage="1" showErrorMessage="1" sqref="T10:AF10" xr:uid="{C9EE7F3E-06AF-4400-9E1F-CE71D126D536}">
      <formula1>INDIRECT($AZ$10)</formula1>
    </dataValidation>
    <dataValidation type="custom" allowBlank="1" showInputMessage="1" showErrorMessage="1" errorTitle="入力不可" error="このサービスでは、定員の入力は不要です。" sqref="AJ10:AK10" xr:uid="{6B5280D0-3D4E-42A2-86EB-B23C7903B0DD}">
      <formula1>$BZ$10="可"</formula1>
    </dataValidation>
    <dataValidation type="list" allowBlank="1" showInputMessage="1" showErrorMessage="1" sqref="AF15:AM15 AF20:AM23" xr:uid="{AE8CB504-55FC-4CE6-8444-39E9FA3D5918}">
      <formula1>"✓"</formula1>
    </dataValidation>
  </dataValidations>
  <printOptions horizontalCentered="1"/>
  <pageMargins left="0.7" right="0.7" top="0.75" bottom="0.75" header="0.3" footer="0.3"/>
  <pageSetup paperSize="9" scale="86" orientation="portrait" cellComments="asDisplayed" r:id="rId1"/>
  <headerFooter alignWithMargins="0"/>
  <rowBreaks count="1" manualBreakCount="1">
    <brk id="47" max="38" man="1"/>
  </rowBreaks>
  <legacyDrawing r:id="rId2"/>
  <extLst>
    <ext xmlns:x14="http://schemas.microsoft.com/office/spreadsheetml/2009/9/main" uri="{CCE6A557-97BC-4b89-ADB6-D9C93CAAB3DF}">
      <x14:dataValidations xmlns:xm="http://schemas.microsoft.com/office/excel/2006/main" count="2">
        <x14:dataValidation type="list" allowBlank="1" xr:uid="{BA19CA6C-B269-4B07-A540-8C111940A6C6}">
          <x14:formula1>
            <xm:f>リスト!#REF!</xm:f>
          </x14:formula1>
          <xm:sqref>D9:G9</xm:sqref>
        </x14:dataValidation>
        <x14:dataValidation type="list" allowBlank="1" xr:uid="{08961CB6-AC9B-4E57-88D7-48118CCF1B0B}">
          <x14:formula1>
            <xm:f>リスト!$A$1:$A$28</xm:f>
          </x14:formula1>
          <xm:sqref>H10</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D5D2D-46EF-4D99-8A3C-8EE0B5684CE6}">
  <sheetPr>
    <pageSetUpPr autoPageBreaks="0" fitToPage="1"/>
  </sheetPr>
  <dimension ref="A1:BZ60"/>
  <sheetViews>
    <sheetView showGridLines="0" showZeros="0" view="pageBreakPreview" zoomScale="115" zoomScaleNormal="100" zoomScaleSheetLayoutView="115" workbookViewId="0">
      <selection activeCell="BH11" sqref="BH11"/>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51" width="2.26953125" style="2"/>
    <col min="52" max="52" width="6.6328125" style="2" bestFit="1" customWidth="1"/>
    <col min="53" max="16384" width="2.26953125" style="2"/>
  </cols>
  <sheetData>
    <row r="1" spans="1:78">
      <c r="A1" s="2" t="s">
        <v>346</v>
      </c>
    </row>
    <row r="2" spans="1:78" ht="7.5" customHeight="1"/>
    <row r="3" spans="1:78">
      <c r="A3" s="341" t="s">
        <v>261</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3"/>
    </row>
    <row r="4" spans="1:78" s="94" customFormat="1" ht="9" customHeight="1">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row>
    <row r="5" spans="1:78">
      <c r="A5" s="275" t="s">
        <v>31</v>
      </c>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7"/>
    </row>
    <row r="6" spans="1:78" s="94" customFormat="1" ht="4.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row>
    <row r="7" spans="1:78" ht="17.25" customHeight="1">
      <c r="A7" s="278" t="s">
        <v>174</v>
      </c>
      <c r="B7" s="269"/>
      <c r="C7" s="269"/>
      <c r="D7" s="269"/>
      <c r="E7" s="269"/>
      <c r="F7" s="269"/>
      <c r="G7" s="279"/>
      <c r="H7" s="362" t="s">
        <v>300</v>
      </c>
      <c r="I7" s="363"/>
      <c r="J7" s="363"/>
      <c r="K7" s="363"/>
      <c r="L7" s="363"/>
      <c r="M7" s="363"/>
      <c r="N7" s="364"/>
      <c r="O7" s="278" t="s">
        <v>32</v>
      </c>
      <c r="P7" s="269"/>
      <c r="Q7" s="269"/>
      <c r="R7" s="269"/>
      <c r="S7" s="279"/>
      <c r="T7" s="365" t="s">
        <v>301</v>
      </c>
      <c r="U7" s="300"/>
      <c r="V7" s="300"/>
      <c r="W7" s="300"/>
      <c r="X7" s="300"/>
      <c r="Y7" s="300"/>
      <c r="Z7" s="300"/>
      <c r="AA7" s="300"/>
      <c r="AB7" s="300"/>
      <c r="AC7" s="300"/>
      <c r="AD7" s="300"/>
      <c r="AE7" s="300"/>
      <c r="AF7" s="300"/>
      <c r="AG7" s="300"/>
      <c r="AH7" s="300"/>
      <c r="AI7" s="300"/>
      <c r="AJ7" s="300"/>
      <c r="AK7" s="300"/>
      <c r="AL7" s="300"/>
      <c r="AM7" s="366"/>
    </row>
    <row r="8" spans="1:78">
      <c r="A8" s="344" t="s">
        <v>33</v>
      </c>
      <c r="B8" s="345"/>
      <c r="C8" s="346"/>
      <c r="D8" s="278" t="s">
        <v>34</v>
      </c>
      <c r="E8" s="269"/>
      <c r="F8" s="269"/>
      <c r="G8" s="279"/>
      <c r="H8" s="278" t="s">
        <v>24</v>
      </c>
      <c r="I8" s="269"/>
      <c r="J8" s="269"/>
      <c r="K8" s="269"/>
      <c r="L8" s="269"/>
      <c r="M8" s="269"/>
      <c r="N8" s="269"/>
      <c r="O8" s="269"/>
      <c r="P8" s="269"/>
      <c r="Q8" s="269"/>
      <c r="R8" s="269"/>
      <c r="S8" s="279"/>
      <c r="T8" s="344" t="s">
        <v>35</v>
      </c>
      <c r="U8" s="345"/>
      <c r="V8" s="346"/>
      <c r="W8" s="278" t="s">
        <v>19</v>
      </c>
      <c r="X8" s="269"/>
      <c r="Y8" s="269"/>
      <c r="Z8" s="269"/>
      <c r="AA8" s="269"/>
      <c r="AB8" s="269"/>
      <c r="AC8" s="269"/>
      <c r="AD8" s="269"/>
      <c r="AE8" s="269"/>
      <c r="AF8" s="279"/>
      <c r="AG8" s="352" t="s">
        <v>36</v>
      </c>
      <c r="AH8" s="298"/>
      <c r="AI8" s="298"/>
      <c r="AJ8" s="298"/>
      <c r="AK8" s="298"/>
      <c r="AL8" s="298"/>
      <c r="AM8" s="299"/>
    </row>
    <row r="9" spans="1:78" ht="17.25" customHeight="1">
      <c r="A9" s="347"/>
      <c r="B9" s="348"/>
      <c r="C9" s="252"/>
      <c r="D9" s="349" t="s">
        <v>128</v>
      </c>
      <c r="E9" s="350"/>
      <c r="F9" s="350"/>
      <c r="G9" s="351"/>
      <c r="H9" s="353" t="s">
        <v>302</v>
      </c>
      <c r="I9" s="354"/>
      <c r="J9" s="354"/>
      <c r="K9" s="354"/>
      <c r="L9" s="354"/>
      <c r="M9" s="354"/>
      <c r="N9" s="354"/>
      <c r="O9" s="354"/>
      <c r="P9" s="354"/>
      <c r="Q9" s="354"/>
      <c r="R9" s="354"/>
      <c r="S9" s="355"/>
      <c r="T9" s="347"/>
      <c r="U9" s="348"/>
      <c r="V9" s="252"/>
      <c r="W9" s="356" t="s">
        <v>303</v>
      </c>
      <c r="X9" s="357"/>
      <c r="Y9" s="357"/>
      <c r="Z9" s="357"/>
      <c r="AA9" s="357"/>
      <c r="AB9" s="357"/>
      <c r="AC9" s="357"/>
      <c r="AD9" s="357"/>
      <c r="AE9" s="357"/>
      <c r="AF9" s="358"/>
      <c r="AG9" s="359" t="s">
        <v>281</v>
      </c>
      <c r="AH9" s="360"/>
      <c r="AI9" s="360"/>
      <c r="AJ9" s="360"/>
      <c r="AK9" s="360"/>
      <c r="AL9" s="360"/>
      <c r="AM9" s="361"/>
      <c r="AV9" s="3"/>
    </row>
    <row r="10" spans="1:78" s="3" customFormat="1" ht="52" customHeight="1">
      <c r="A10" s="268" t="s">
        <v>197</v>
      </c>
      <c r="B10" s="269"/>
      <c r="C10" s="269"/>
      <c r="D10" s="269"/>
      <c r="E10" s="269"/>
      <c r="F10" s="269"/>
      <c r="G10" s="269"/>
      <c r="H10" s="270" t="s">
        <v>304</v>
      </c>
      <c r="I10" s="271"/>
      <c r="J10" s="271"/>
      <c r="K10" s="271"/>
      <c r="L10" s="271"/>
      <c r="M10" s="271"/>
      <c r="N10" s="271"/>
      <c r="O10" s="272" t="s">
        <v>211</v>
      </c>
      <c r="P10" s="273"/>
      <c r="Q10" s="273"/>
      <c r="R10" s="273"/>
      <c r="S10" s="274"/>
      <c r="T10" s="303" t="s">
        <v>305</v>
      </c>
      <c r="U10" s="304"/>
      <c r="V10" s="304"/>
      <c r="W10" s="304"/>
      <c r="X10" s="304"/>
      <c r="Y10" s="304"/>
      <c r="Z10" s="304"/>
      <c r="AA10" s="304"/>
      <c r="AB10" s="304"/>
      <c r="AC10" s="304"/>
      <c r="AD10" s="304"/>
      <c r="AE10" s="304"/>
      <c r="AF10" s="305"/>
      <c r="AG10" s="272" t="s">
        <v>37</v>
      </c>
      <c r="AH10" s="298"/>
      <c r="AI10" s="299"/>
      <c r="AJ10" s="300"/>
      <c r="AK10" s="300"/>
      <c r="AL10" s="301" t="s">
        <v>38</v>
      </c>
      <c r="AM10" s="302"/>
      <c r="AP10" s="297"/>
      <c r="AQ10" s="297"/>
      <c r="AR10" s="297"/>
      <c r="AS10" s="297"/>
      <c r="AT10" s="297"/>
      <c r="AU10" s="297"/>
      <c r="AZ10" s="3" t="str">
        <f>_xlfn.XLOOKUP(H10,リスト!A1:A28,リスト!B1:B28,"")</f>
        <v>訪問回数</v>
      </c>
      <c r="BZ10" s="3" t="str">
        <f>_xlfn.XLOOKUP(H10,リスト!A1:A28,リスト!C1:C28,"")</f>
        <v>不可</v>
      </c>
    </row>
    <row r="11" spans="1:78" s="3" customFormat="1" ht="52" customHeight="1">
      <c r="A11" s="378" t="s">
        <v>328</v>
      </c>
      <c r="B11" s="378"/>
      <c r="C11" s="378"/>
      <c r="D11" s="378"/>
      <c r="E11" s="378"/>
      <c r="F11" s="378"/>
      <c r="G11" s="378"/>
      <c r="H11" s="379" t="s">
        <v>329</v>
      </c>
      <c r="I11" s="379"/>
      <c r="J11" s="379"/>
      <c r="K11" s="379"/>
      <c r="L11" s="379"/>
      <c r="M11" s="379"/>
      <c r="N11" s="379"/>
      <c r="O11" s="226"/>
      <c r="P11" s="226"/>
      <c r="Q11" s="226"/>
      <c r="R11" s="226"/>
      <c r="S11" s="226"/>
      <c r="T11" s="227"/>
      <c r="U11" s="227"/>
      <c r="V11" s="227"/>
      <c r="W11" s="227"/>
      <c r="X11" s="227"/>
      <c r="Y11" s="227"/>
      <c r="Z11" s="227"/>
      <c r="AA11" s="227"/>
      <c r="AB11" s="227"/>
      <c r="AC11" s="227"/>
      <c r="AD11" s="227"/>
      <c r="AE11" s="227"/>
      <c r="AF11" s="227"/>
      <c r="AG11" s="226"/>
      <c r="AH11" s="227"/>
      <c r="AI11" s="227"/>
      <c r="AJ11" s="228"/>
      <c r="AK11" s="228"/>
      <c r="AL11" s="225"/>
      <c r="AM11" s="225"/>
      <c r="AP11" s="223"/>
      <c r="AQ11" s="223"/>
      <c r="AR11" s="223"/>
      <c r="AS11" s="223"/>
      <c r="AT11" s="223"/>
      <c r="AU11" s="223"/>
    </row>
    <row r="12" spans="1:78" s="3" customFormat="1" ht="17.5" customHeight="1">
      <c r="I12" s="70"/>
      <c r="J12" s="16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78" s="3" customFormat="1" ht="13" customHeight="1">
      <c r="A13" s="275" t="s">
        <v>129</v>
      </c>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7"/>
    </row>
    <row r="14" spans="1:78" s="3" customFormat="1" ht="31" customHeight="1">
      <c r="A14" s="330" t="s">
        <v>256</v>
      </c>
      <c r="B14" s="33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4" t="s">
        <v>214</v>
      </c>
      <c r="AG14" s="335"/>
      <c r="AH14" s="335"/>
      <c r="AI14" s="335"/>
      <c r="AJ14" s="335"/>
      <c r="AK14" s="335"/>
      <c r="AL14" s="335"/>
      <c r="AM14" s="336"/>
    </row>
    <row r="15" spans="1:78" s="3" customFormat="1" ht="20.5" customHeight="1">
      <c r="A15" s="332"/>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7" t="s">
        <v>282</v>
      </c>
      <c r="AG15" s="338"/>
      <c r="AH15" s="338"/>
      <c r="AI15" s="338"/>
      <c r="AJ15" s="338"/>
      <c r="AK15" s="338"/>
      <c r="AL15" s="338"/>
      <c r="AM15" s="339"/>
    </row>
    <row r="16" spans="1:78" s="3" customFormat="1" ht="17" customHeight="1">
      <c r="A16" s="166"/>
      <c r="B16" s="166"/>
      <c r="C16" s="166"/>
      <c r="D16" s="166"/>
      <c r="E16" s="166"/>
      <c r="F16" s="166"/>
      <c r="G16" s="166"/>
      <c r="H16" s="166"/>
      <c r="I16" s="167"/>
      <c r="J16" s="168"/>
      <c r="K16" s="167"/>
      <c r="L16" s="188"/>
      <c r="M16" s="188"/>
      <c r="N16" s="188"/>
      <c r="O16" s="188"/>
      <c r="P16" s="188"/>
      <c r="Q16" s="188"/>
      <c r="R16" s="188"/>
      <c r="S16" s="188"/>
      <c r="T16" s="188"/>
      <c r="U16" s="167"/>
      <c r="V16" s="188"/>
      <c r="W16" s="188"/>
      <c r="X16" s="188"/>
      <c r="Y16" s="168"/>
      <c r="Z16" s="169"/>
      <c r="AA16" s="167"/>
      <c r="AB16" s="188"/>
      <c r="AC16" s="188"/>
      <c r="AD16" s="188"/>
      <c r="AE16" s="188"/>
      <c r="AF16" s="188"/>
      <c r="AG16" s="188"/>
      <c r="AH16" s="188"/>
      <c r="AI16" s="188"/>
      <c r="AJ16" s="188"/>
      <c r="AK16" s="188"/>
      <c r="AL16" s="188"/>
      <c r="AM16" s="188"/>
    </row>
    <row r="17" spans="1:40" s="3" customFormat="1" ht="13" customHeight="1">
      <c r="A17" s="275" t="s">
        <v>215</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7"/>
    </row>
    <row r="18" spans="1:40" s="3" customFormat="1" ht="84" customHeight="1">
      <c r="A18" s="380" t="s">
        <v>268</v>
      </c>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81"/>
    </row>
    <row r="19" spans="1:40" s="3" customFormat="1" ht="53" customHeight="1">
      <c r="A19" s="382" t="s">
        <v>221</v>
      </c>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4" t="s">
        <v>216</v>
      </c>
      <c r="AG19" s="384"/>
      <c r="AH19" s="384"/>
      <c r="AI19" s="384"/>
      <c r="AJ19" s="384"/>
      <c r="AK19" s="384"/>
      <c r="AL19" s="384"/>
      <c r="AM19" s="384"/>
    </row>
    <row r="20" spans="1:40" s="3" customFormat="1" ht="20.5" customHeight="1">
      <c r="A20" s="170"/>
      <c r="B20" s="377" t="s">
        <v>24</v>
      </c>
      <c r="C20" s="377"/>
      <c r="D20" s="377"/>
      <c r="E20" s="377"/>
      <c r="F20" s="377"/>
      <c r="G20" s="377" t="s">
        <v>283</v>
      </c>
      <c r="H20" s="377"/>
      <c r="I20" s="377"/>
      <c r="J20" s="377"/>
      <c r="K20" s="377"/>
      <c r="L20" s="377"/>
      <c r="M20" s="377"/>
      <c r="N20" s="377"/>
      <c r="O20" s="377"/>
      <c r="P20" s="377"/>
      <c r="Q20" s="377"/>
      <c r="R20" s="377"/>
      <c r="S20" s="377"/>
      <c r="T20" s="377"/>
      <c r="U20" s="377"/>
      <c r="V20" s="377"/>
      <c r="W20" s="377"/>
      <c r="X20" s="377"/>
      <c r="Y20" s="377"/>
      <c r="Z20" s="377"/>
      <c r="AA20" s="172"/>
      <c r="AB20" s="172"/>
      <c r="AC20" s="172"/>
      <c r="AD20" s="172"/>
      <c r="AE20" s="172"/>
      <c r="AF20" s="367" t="s">
        <v>282</v>
      </c>
      <c r="AG20" s="368"/>
      <c r="AH20" s="368"/>
      <c r="AI20" s="368"/>
      <c r="AJ20" s="368"/>
      <c r="AK20" s="368"/>
      <c r="AL20" s="368"/>
      <c r="AM20" s="369"/>
    </row>
    <row r="21" spans="1:40" s="3" customFormat="1" ht="20.5" customHeight="1">
      <c r="A21" s="170"/>
      <c r="B21" s="376" t="s">
        <v>217</v>
      </c>
      <c r="C21" s="376"/>
      <c r="D21" s="376"/>
      <c r="E21" s="376"/>
      <c r="F21" s="376"/>
      <c r="G21" s="376" t="s">
        <v>284</v>
      </c>
      <c r="H21" s="376"/>
      <c r="I21" s="376"/>
      <c r="J21" s="376"/>
      <c r="K21" s="376"/>
      <c r="L21" s="376"/>
      <c r="M21" s="376"/>
      <c r="N21" s="376"/>
      <c r="O21" s="376"/>
      <c r="P21" s="376"/>
      <c r="Q21" s="376"/>
      <c r="R21" s="376"/>
      <c r="S21" s="376"/>
      <c r="T21" s="376"/>
      <c r="U21" s="376"/>
      <c r="V21" s="376"/>
      <c r="W21" s="376"/>
      <c r="X21" s="376"/>
      <c r="Y21" s="376"/>
      <c r="Z21" s="376"/>
      <c r="AA21" s="172"/>
      <c r="AB21" s="172"/>
      <c r="AC21" s="172"/>
      <c r="AD21" s="172"/>
      <c r="AE21" s="172"/>
      <c r="AF21" s="370"/>
      <c r="AG21" s="371"/>
      <c r="AH21" s="371"/>
      <c r="AI21" s="371"/>
      <c r="AJ21" s="371"/>
      <c r="AK21" s="371"/>
      <c r="AL21" s="371"/>
      <c r="AM21" s="372"/>
    </row>
    <row r="22" spans="1:40" s="3" customFormat="1" ht="20.5" customHeight="1">
      <c r="A22" s="170"/>
      <c r="B22" s="376" t="s">
        <v>218</v>
      </c>
      <c r="C22" s="376"/>
      <c r="D22" s="376"/>
      <c r="E22" s="376"/>
      <c r="F22" s="376"/>
      <c r="G22" s="376" t="s">
        <v>285</v>
      </c>
      <c r="H22" s="376"/>
      <c r="I22" s="376"/>
      <c r="J22" s="376"/>
      <c r="K22" s="376"/>
      <c r="L22" s="376"/>
      <c r="M22" s="376"/>
      <c r="N22" s="376"/>
      <c r="O22" s="376"/>
      <c r="P22" s="376"/>
      <c r="Q22" s="376"/>
      <c r="R22" s="376"/>
      <c r="S22" s="376"/>
      <c r="T22" s="376"/>
      <c r="U22" s="376"/>
      <c r="V22" s="376"/>
      <c r="W22" s="376"/>
      <c r="X22" s="376"/>
      <c r="Y22" s="376"/>
      <c r="Z22" s="376"/>
      <c r="AA22" s="172"/>
      <c r="AB22" s="172"/>
      <c r="AC22" s="172"/>
      <c r="AD22" s="172"/>
      <c r="AE22" s="172"/>
      <c r="AF22" s="370"/>
      <c r="AG22" s="371"/>
      <c r="AH22" s="371"/>
      <c r="AI22" s="371"/>
      <c r="AJ22" s="371"/>
      <c r="AK22" s="371"/>
      <c r="AL22" s="371"/>
      <c r="AM22" s="372"/>
    </row>
    <row r="23" spans="1:40" s="3" customFormat="1" ht="10" customHeight="1">
      <c r="A23" s="173"/>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373"/>
      <c r="AG23" s="374"/>
      <c r="AH23" s="374"/>
      <c r="AI23" s="374"/>
      <c r="AJ23" s="374"/>
      <c r="AK23" s="374"/>
      <c r="AL23" s="374"/>
      <c r="AM23" s="375"/>
    </row>
    <row r="24" spans="1:40" s="3" customFormat="1" ht="17.5" customHeight="1">
      <c r="I24" s="70"/>
      <c r="J24" s="16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40" s="3" customFormat="1" ht="13" customHeight="1">
      <c r="A25" s="275" t="s">
        <v>262</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7"/>
    </row>
    <row r="26" spans="1:40" s="93" customFormat="1" ht="7" customHeight="1" thickBot="1">
      <c r="I26" s="101"/>
      <c r="J26" s="102"/>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row>
    <row r="27" spans="1:40" ht="20.5" customHeight="1">
      <c r="A27" s="104"/>
      <c r="B27" s="93"/>
      <c r="C27" s="92"/>
      <c r="D27" s="93"/>
      <c r="E27" s="105"/>
      <c r="F27" s="93"/>
      <c r="G27" s="93"/>
      <c r="H27" s="93"/>
      <c r="I27" s="93"/>
      <c r="J27" s="106"/>
      <c r="K27" s="106"/>
      <c r="L27" s="106"/>
      <c r="M27" s="106"/>
      <c r="N27" s="106"/>
      <c r="O27" s="107"/>
      <c r="P27" s="92"/>
      <c r="Q27" s="94"/>
      <c r="R27" s="94"/>
      <c r="S27" s="106"/>
      <c r="T27" s="102"/>
      <c r="U27" s="106"/>
      <c r="V27" s="106"/>
      <c r="W27" s="92"/>
      <c r="AC27" s="180"/>
      <c r="AD27" s="268" t="s">
        <v>171</v>
      </c>
      <c r="AE27" s="280"/>
      <c r="AF27" s="280"/>
      <c r="AG27" s="280"/>
      <c r="AH27" s="281"/>
      <c r="AI27" s="327" t="s">
        <v>170</v>
      </c>
      <c r="AJ27" s="328"/>
      <c r="AK27" s="328"/>
      <c r="AL27" s="328"/>
      <c r="AM27" s="329"/>
      <c r="AN27" s="3"/>
    </row>
    <row r="28" spans="1:40" ht="20.5" customHeight="1">
      <c r="A28" s="104"/>
      <c r="B28" s="93"/>
      <c r="C28" s="92"/>
      <c r="D28" s="93"/>
      <c r="E28" s="105"/>
      <c r="F28" s="93"/>
      <c r="G28" s="93"/>
      <c r="H28" s="93"/>
      <c r="I28" s="93"/>
      <c r="J28" s="106"/>
      <c r="K28" s="106"/>
      <c r="L28" s="106"/>
      <c r="M28" s="106"/>
      <c r="N28" s="106"/>
      <c r="O28" s="107"/>
      <c r="P28" s="92"/>
      <c r="Q28" s="94"/>
      <c r="R28" s="94"/>
      <c r="S28" s="106"/>
      <c r="T28" s="102"/>
      <c r="U28" s="106"/>
      <c r="V28" s="106"/>
      <c r="W28" s="108"/>
      <c r="AC28" s="181"/>
      <c r="AD28" s="312">
        <f>IF(AJ10="",_xlfn.XLOOKUP(T10,'単価表（通所系・訪問系）'!B1:B7,'単価表（通所系・訪問系）'!C1:C7,""),AJ10*6)</f>
        <v>300</v>
      </c>
      <c r="AE28" s="313"/>
      <c r="AF28" s="313"/>
      <c r="AG28" s="174" t="s">
        <v>12</v>
      </c>
      <c r="AH28" s="175"/>
      <c r="AI28" s="323">
        <f>MIN(AD28,ROUNDDOWN((H36+H45)/1000,0))</f>
        <v>300</v>
      </c>
      <c r="AJ28" s="324"/>
      <c r="AK28" s="324"/>
      <c r="AL28" s="176" t="s">
        <v>12</v>
      </c>
      <c r="AM28" s="177"/>
    </row>
    <row r="29" spans="1:40" ht="10" customHeight="1" thickBot="1">
      <c r="A29" s="92" t="s">
        <v>219</v>
      </c>
      <c r="B29" s="93"/>
      <c r="C29" s="92"/>
      <c r="D29" s="93"/>
      <c r="E29" s="105"/>
      <c r="F29" s="93"/>
      <c r="G29" s="93"/>
      <c r="H29" s="93"/>
      <c r="I29" s="93"/>
      <c r="J29" s="106"/>
      <c r="K29" s="106"/>
      <c r="L29" s="106"/>
      <c r="M29" s="106"/>
      <c r="N29" s="106"/>
      <c r="O29" s="107"/>
      <c r="P29" s="92"/>
      <c r="Q29" s="94"/>
      <c r="R29" s="94"/>
      <c r="S29" s="106"/>
      <c r="T29" s="102"/>
      <c r="U29" s="106"/>
      <c r="V29" s="106"/>
      <c r="W29" s="108"/>
      <c r="AC29" s="181"/>
      <c r="AD29" s="314"/>
      <c r="AE29" s="315"/>
      <c r="AF29" s="315"/>
      <c r="AG29" s="184"/>
      <c r="AH29" s="185"/>
      <c r="AI29" s="325"/>
      <c r="AJ29" s="326"/>
      <c r="AK29" s="326"/>
      <c r="AL29" s="178"/>
      <c r="AM29" s="179"/>
    </row>
    <row r="30" spans="1:40" ht="24.5" customHeight="1">
      <c r="A30" s="278" t="s">
        <v>264</v>
      </c>
      <c r="B30" s="269"/>
      <c r="C30" s="269"/>
      <c r="D30" s="269"/>
      <c r="E30" s="269"/>
      <c r="F30" s="269"/>
      <c r="G30" s="279"/>
      <c r="H30" s="268" t="s">
        <v>263</v>
      </c>
      <c r="I30" s="280"/>
      <c r="J30" s="280"/>
      <c r="K30" s="280"/>
      <c r="L30" s="321"/>
      <c r="M30" s="278" t="s">
        <v>265</v>
      </c>
      <c r="N30" s="269"/>
      <c r="O30" s="269"/>
      <c r="P30" s="269"/>
      <c r="Q30" s="269"/>
      <c r="R30" s="269"/>
      <c r="S30" s="269"/>
      <c r="T30" s="269"/>
      <c r="U30" s="269"/>
      <c r="V30" s="269"/>
      <c r="W30" s="269"/>
      <c r="X30" s="269"/>
      <c r="Y30" s="269"/>
      <c r="Z30" s="269"/>
      <c r="AA30" s="269"/>
      <c r="AB30" s="269"/>
      <c r="AC30" s="269"/>
      <c r="AD30" s="269"/>
      <c r="AE30" s="269"/>
      <c r="AF30" s="269"/>
      <c r="AG30" s="269"/>
      <c r="AH30" s="269"/>
      <c r="AI30" s="348"/>
      <c r="AJ30" s="348"/>
      <c r="AK30" s="348"/>
      <c r="AL30" s="348"/>
      <c r="AM30" s="252"/>
    </row>
    <row r="31" spans="1:40" ht="15" customHeight="1">
      <c r="A31" s="285" t="s">
        <v>281</v>
      </c>
      <c r="B31" s="286"/>
      <c r="C31" s="286"/>
      <c r="D31" s="286"/>
      <c r="E31" s="286"/>
      <c r="F31" s="286"/>
      <c r="G31" s="287"/>
      <c r="H31" s="340">
        <v>200000</v>
      </c>
      <c r="I31" s="340"/>
      <c r="J31" s="340"/>
      <c r="K31" s="340"/>
      <c r="L31" s="340"/>
      <c r="M31" s="282" t="s">
        <v>299</v>
      </c>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4"/>
    </row>
    <row r="32" spans="1:40" ht="15" customHeight="1">
      <c r="A32" s="288"/>
      <c r="B32" s="289"/>
      <c r="C32" s="289"/>
      <c r="D32" s="289"/>
      <c r="E32" s="289"/>
      <c r="F32" s="289"/>
      <c r="G32" s="290"/>
      <c r="H32" s="320"/>
      <c r="I32" s="320"/>
      <c r="J32" s="320"/>
      <c r="K32" s="320"/>
      <c r="L32" s="320"/>
      <c r="M32" s="316"/>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17"/>
      <c r="AM32" s="318"/>
    </row>
    <row r="33" spans="1:48" ht="15" customHeight="1">
      <c r="A33" s="262"/>
      <c r="B33" s="263"/>
      <c r="C33" s="263"/>
      <c r="D33" s="263"/>
      <c r="E33" s="263"/>
      <c r="F33" s="263"/>
      <c r="G33" s="264"/>
      <c r="H33" s="320"/>
      <c r="I33" s="320"/>
      <c r="J33" s="320"/>
      <c r="K33" s="320"/>
      <c r="L33" s="320"/>
      <c r="M33" s="316"/>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17"/>
      <c r="AM33" s="318"/>
    </row>
    <row r="34" spans="1:48" ht="15" customHeight="1">
      <c r="A34" s="291"/>
      <c r="B34" s="292"/>
      <c r="C34" s="292"/>
      <c r="D34" s="292"/>
      <c r="E34" s="292"/>
      <c r="F34" s="292"/>
      <c r="G34" s="293"/>
      <c r="H34" s="320"/>
      <c r="I34" s="320"/>
      <c r="J34" s="320"/>
      <c r="K34" s="320"/>
      <c r="L34" s="320"/>
      <c r="M34" s="316"/>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8"/>
      <c r="AN34" s="3"/>
    </row>
    <row r="35" spans="1:48" ht="15" customHeight="1">
      <c r="A35" s="294"/>
      <c r="B35" s="295"/>
      <c r="C35" s="295"/>
      <c r="D35" s="295"/>
      <c r="E35" s="295"/>
      <c r="F35" s="295"/>
      <c r="G35" s="296"/>
      <c r="H35" s="320"/>
      <c r="I35" s="320"/>
      <c r="J35" s="320"/>
      <c r="K35" s="320"/>
      <c r="L35" s="320"/>
      <c r="M35" s="316"/>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8"/>
    </row>
    <row r="36" spans="1:48" ht="15" customHeight="1">
      <c r="A36" s="63" t="s">
        <v>28</v>
      </c>
      <c r="B36" s="64"/>
      <c r="C36" s="64"/>
      <c r="D36" s="64"/>
      <c r="E36" s="64"/>
      <c r="F36" s="64"/>
      <c r="G36" s="65"/>
      <c r="H36" s="306">
        <f>SUM(H31:L35)</f>
        <v>200000</v>
      </c>
      <c r="I36" s="306"/>
      <c r="J36" s="306"/>
      <c r="K36" s="306"/>
      <c r="L36" s="307"/>
      <c r="M36" s="308"/>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10"/>
    </row>
    <row r="37" spans="1:48" s="94" customFormat="1">
      <c r="A37" s="104"/>
      <c r="B37" s="93"/>
      <c r="C37" s="92"/>
      <c r="D37" s="93"/>
      <c r="E37" s="105"/>
      <c r="F37" s="93"/>
      <c r="G37" s="93"/>
      <c r="H37" s="93"/>
      <c r="I37" s="93"/>
      <c r="J37" s="106"/>
      <c r="K37" s="106"/>
      <c r="L37" s="106"/>
      <c r="M37" s="106"/>
      <c r="N37" s="106"/>
      <c r="O37" s="107"/>
      <c r="P37" s="92"/>
      <c r="S37" s="106"/>
      <c r="T37" s="102"/>
      <c r="U37" s="106"/>
      <c r="V37" s="106"/>
      <c r="W37" s="108"/>
      <c r="X37" s="95"/>
      <c r="Y37" s="95"/>
      <c r="Z37" s="95"/>
      <c r="AA37" s="95"/>
      <c r="AB37" s="95"/>
      <c r="AC37" s="95"/>
      <c r="AD37" s="96"/>
      <c r="AE37" s="97"/>
      <c r="AF37" s="97"/>
      <c r="AG37" s="97"/>
      <c r="AH37" s="189"/>
      <c r="AI37" s="311"/>
      <c r="AJ37" s="311"/>
      <c r="AK37" s="311"/>
      <c r="AL37" s="319"/>
      <c r="AM37" s="319"/>
    </row>
    <row r="38" spans="1:48" s="94" customFormat="1">
      <c r="A38" s="92" t="s">
        <v>127</v>
      </c>
      <c r="B38" s="93"/>
      <c r="C38" s="92"/>
      <c r="D38" s="93"/>
      <c r="E38" s="105"/>
      <c r="F38" s="93"/>
      <c r="G38" s="93"/>
      <c r="H38" s="93"/>
      <c r="I38" s="93"/>
      <c r="J38" s="106"/>
      <c r="K38" s="106"/>
      <c r="L38" s="106"/>
      <c r="M38" s="106"/>
      <c r="N38" s="106"/>
      <c r="O38" s="107"/>
      <c r="P38" s="92"/>
      <c r="S38" s="106"/>
      <c r="T38" s="102"/>
      <c r="U38" s="106"/>
      <c r="V38" s="106"/>
      <c r="W38" s="108"/>
      <c r="X38" s="95"/>
      <c r="Y38" s="95"/>
      <c r="Z38" s="95"/>
      <c r="AA38" s="95"/>
      <c r="AB38" s="95"/>
      <c r="AC38" s="95"/>
      <c r="AD38" s="96"/>
      <c r="AE38" s="97"/>
      <c r="AF38" s="97"/>
      <c r="AG38" s="97"/>
      <c r="AH38" s="189"/>
      <c r="AI38" s="311"/>
      <c r="AJ38" s="311"/>
      <c r="AK38" s="311"/>
      <c r="AL38" s="319"/>
      <c r="AM38" s="319"/>
    </row>
    <row r="39" spans="1:48" ht="24" customHeight="1">
      <c r="A39" s="278" t="s">
        <v>264</v>
      </c>
      <c r="B39" s="269"/>
      <c r="C39" s="269"/>
      <c r="D39" s="269"/>
      <c r="E39" s="269"/>
      <c r="F39" s="269"/>
      <c r="G39" s="279"/>
      <c r="H39" s="268" t="s">
        <v>263</v>
      </c>
      <c r="I39" s="280"/>
      <c r="J39" s="280"/>
      <c r="K39" s="280"/>
      <c r="L39" s="321"/>
      <c r="M39" s="278" t="s">
        <v>266</v>
      </c>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79"/>
    </row>
    <row r="40" spans="1:48" ht="15" customHeight="1">
      <c r="A40" s="285" t="s">
        <v>287</v>
      </c>
      <c r="B40" s="286"/>
      <c r="C40" s="286"/>
      <c r="D40" s="286"/>
      <c r="E40" s="286"/>
      <c r="F40" s="286"/>
      <c r="G40" s="287"/>
      <c r="H40" s="340">
        <v>200000</v>
      </c>
      <c r="I40" s="340"/>
      <c r="J40" s="340"/>
      <c r="K40" s="340"/>
      <c r="L40" s="340"/>
      <c r="M40" s="282" t="s">
        <v>288</v>
      </c>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4"/>
    </row>
    <row r="41" spans="1:48" ht="15" customHeight="1">
      <c r="A41" s="288"/>
      <c r="B41" s="289"/>
      <c r="C41" s="289"/>
      <c r="D41" s="289"/>
      <c r="E41" s="289"/>
      <c r="F41" s="289"/>
      <c r="G41" s="290"/>
      <c r="H41" s="320"/>
      <c r="I41" s="320"/>
      <c r="J41" s="320"/>
      <c r="K41" s="320"/>
      <c r="L41" s="320"/>
      <c r="M41" s="316"/>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8"/>
    </row>
    <row r="42" spans="1:48" ht="15" customHeight="1">
      <c r="A42" s="288"/>
      <c r="B42" s="289"/>
      <c r="C42" s="289"/>
      <c r="D42" s="289"/>
      <c r="E42" s="289"/>
      <c r="F42" s="289"/>
      <c r="G42" s="290"/>
      <c r="H42" s="320"/>
      <c r="I42" s="320"/>
      <c r="J42" s="320"/>
      <c r="K42" s="320"/>
      <c r="L42" s="320"/>
      <c r="M42" s="316"/>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8"/>
    </row>
    <row r="43" spans="1:48" ht="15" customHeight="1">
      <c r="A43" s="262"/>
      <c r="B43" s="263"/>
      <c r="C43" s="263"/>
      <c r="D43" s="263"/>
      <c r="E43" s="263"/>
      <c r="F43" s="263"/>
      <c r="G43" s="264"/>
      <c r="H43" s="320"/>
      <c r="I43" s="320"/>
      <c r="J43" s="320"/>
      <c r="K43" s="320"/>
      <c r="L43" s="320"/>
      <c r="M43" s="316"/>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8"/>
      <c r="AN43" s="3"/>
      <c r="AV43" s="3"/>
    </row>
    <row r="44" spans="1:48" ht="15" customHeight="1">
      <c r="A44" s="265"/>
      <c r="B44" s="266"/>
      <c r="C44" s="266"/>
      <c r="D44" s="266"/>
      <c r="E44" s="266"/>
      <c r="F44" s="266"/>
      <c r="G44" s="267"/>
      <c r="H44" s="320"/>
      <c r="I44" s="320"/>
      <c r="J44" s="320"/>
      <c r="K44" s="320"/>
      <c r="L44" s="320"/>
      <c r="M44" s="316"/>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8"/>
    </row>
    <row r="45" spans="1:48" ht="15" customHeight="1">
      <c r="A45" s="63" t="s">
        <v>28</v>
      </c>
      <c r="B45" s="64"/>
      <c r="C45" s="64"/>
      <c r="D45" s="64"/>
      <c r="E45" s="64"/>
      <c r="F45" s="64"/>
      <c r="G45" s="65"/>
      <c r="H45" s="306">
        <f>SUM(H40:L44)</f>
        <v>200000</v>
      </c>
      <c r="I45" s="306"/>
      <c r="J45" s="306"/>
      <c r="K45" s="306"/>
      <c r="L45" s="307"/>
      <c r="M45" s="308"/>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10"/>
    </row>
    <row r="46" spans="1:48" s="94" customFormat="1" ht="6" customHeight="1">
      <c r="A46" s="109"/>
      <c r="B46" s="109"/>
      <c r="C46" s="109"/>
      <c r="D46" s="109"/>
      <c r="E46" s="110"/>
      <c r="F46" s="110"/>
      <c r="G46" s="110"/>
      <c r="H46" s="110"/>
      <c r="I46" s="110"/>
      <c r="J46" s="111"/>
      <c r="K46" s="111"/>
      <c r="L46" s="111"/>
      <c r="M46" s="111"/>
      <c r="N46" s="111"/>
      <c r="AH46" s="114"/>
    </row>
    <row r="47" spans="1:48" s="3" customFormat="1" ht="19.5" customHeight="1">
      <c r="A47" s="92" t="s">
        <v>130</v>
      </c>
    </row>
    <row r="48" spans="1:48" s="3" customFormat="1" ht="13.5" customHeight="1"/>
    <row r="49" spans="1:39" s="3" customFormat="1" ht="12">
      <c r="G49" s="4"/>
    </row>
    <row r="50" spans="1:39" ht="15" customHeight="1"/>
    <row r="51" spans="1:39" ht="15" customHeight="1"/>
    <row r="52" spans="1:39" ht="15" customHeight="1"/>
    <row r="53" spans="1:39" ht="15" customHeight="1"/>
    <row r="54" spans="1:39" ht="15" customHeight="1"/>
    <row r="55" spans="1:39" ht="15" customHeight="1"/>
    <row r="56" spans="1:39" ht="15" customHeight="1">
      <c r="Y56" s="128"/>
      <c r="AB56" s="128"/>
    </row>
    <row r="57" spans="1:39" s="94" customFormat="1" ht="4.5" customHeight="1">
      <c r="A57" s="109"/>
      <c r="B57" s="109"/>
      <c r="C57" s="109"/>
      <c r="D57" s="109"/>
      <c r="E57" s="112"/>
      <c r="F57" s="112"/>
      <c r="G57" s="112"/>
      <c r="H57" s="112"/>
      <c r="I57" s="112"/>
      <c r="J57" s="113"/>
      <c r="K57" s="113"/>
      <c r="L57" s="113"/>
      <c r="M57" s="113"/>
      <c r="N57" s="113"/>
      <c r="O57" s="112"/>
      <c r="P57" s="112"/>
      <c r="Q57" s="112"/>
      <c r="R57" s="112"/>
      <c r="S57" s="112"/>
      <c r="T57" s="112"/>
      <c r="U57" s="112"/>
      <c r="V57" s="112"/>
      <c r="W57" s="112"/>
      <c r="X57" s="112"/>
      <c r="Y57" s="127"/>
      <c r="Z57" s="127"/>
      <c r="AA57" s="127"/>
      <c r="AB57" s="127"/>
      <c r="AC57" s="127"/>
      <c r="AD57" s="127"/>
      <c r="AE57" s="112"/>
      <c r="AF57" s="112"/>
      <c r="AG57" s="112"/>
      <c r="AH57" s="112"/>
      <c r="AI57" s="112"/>
      <c r="AJ57" s="112"/>
      <c r="AK57" s="112"/>
      <c r="AL57" s="112"/>
      <c r="AM57" s="112"/>
    </row>
    <row r="58" spans="1:39" s="94" customFormat="1">
      <c r="A58" s="92"/>
    </row>
    <row r="60" spans="1:39">
      <c r="AI60" s="322"/>
      <c r="AJ60" s="322"/>
      <c r="AK60" s="322"/>
      <c r="AL60" s="322"/>
      <c r="AM60" s="322"/>
    </row>
  </sheetData>
  <sheetProtection formatCells="0" formatColumns="0" formatRows="0" insertColumns="0" insertRows="0" autoFilter="0"/>
  <mergeCells count="91">
    <mergeCell ref="A3:AM3"/>
    <mergeCell ref="A5:AM5"/>
    <mergeCell ref="A7:G7"/>
    <mergeCell ref="H7:N7"/>
    <mergeCell ref="O7:S7"/>
    <mergeCell ref="T7:AM7"/>
    <mergeCell ref="AG8:AM8"/>
    <mergeCell ref="D9:G9"/>
    <mergeCell ref="H9:S9"/>
    <mergeCell ref="W9:AF9"/>
    <mergeCell ref="AG9:AM9"/>
    <mergeCell ref="A8:C9"/>
    <mergeCell ref="D8:G8"/>
    <mergeCell ref="H8:S8"/>
    <mergeCell ref="T8:V9"/>
    <mergeCell ref="W8:AF8"/>
    <mergeCell ref="AL10:AM10"/>
    <mergeCell ref="AP10:AU10"/>
    <mergeCell ref="A13:AM13"/>
    <mergeCell ref="A14:AE15"/>
    <mergeCell ref="AF14:AM14"/>
    <mergeCell ref="AF15:AM15"/>
    <mergeCell ref="A10:G10"/>
    <mergeCell ref="H10:N10"/>
    <mergeCell ref="O10:S10"/>
    <mergeCell ref="T10:AF10"/>
    <mergeCell ref="AG10:AI10"/>
    <mergeCell ref="AJ10:AK10"/>
    <mergeCell ref="A11:G11"/>
    <mergeCell ref="H11:N11"/>
    <mergeCell ref="A17:AM17"/>
    <mergeCell ref="A18:AM18"/>
    <mergeCell ref="A19:AE19"/>
    <mergeCell ref="AF19:AM19"/>
    <mergeCell ref="B20:F20"/>
    <mergeCell ref="G20:Z20"/>
    <mergeCell ref="AF20:AM23"/>
    <mergeCell ref="B21:F21"/>
    <mergeCell ref="G21:Z21"/>
    <mergeCell ref="B22:F22"/>
    <mergeCell ref="G22:Z22"/>
    <mergeCell ref="A25:AM25"/>
    <mergeCell ref="AD27:AH27"/>
    <mergeCell ref="AI27:AM27"/>
    <mergeCell ref="AD28:AF29"/>
    <mergeCell ref="AI28:AK29"/>
    <mergeCell ref="A30:G30"/>
    <mergeCell ref="H30:L30"/>
    <mergeCell ref="M30:AM30"/>
    <mergeCell ref="A31:G31"/>
    <mergeCell ref="H31:L31"/>
    <mergeCell ref="M31:AM31"/>
    <mergeCell ref="A32:G32"/>
    <mergeCell ref="H32:L32"/>
    <mergeCell ref="M32:AM32"/>
    <mergeCell ref="A33:G33"/>
    <mergeCell ref="H33:L33"/>
    <mergeCell ref="M33:AM33"/>
    <mergeCell ref="A34:G34"/>
    <mergeCell ref="H34:L34"/>
    <mergeCell ref="M34:AM34"/>
    <mergeCell ref="A35:G35"/>
    <mergeCell ref="H35:L35"/>
    <mergeCell ref="M35:AM35"/>
    <mergeCell ref="H36:L36"/>
    <mergeCell ref="M36:AM36"/>
    <mergeCell ref="AI37:AK37"/>
    <mergeCell ref="AL37:AM37"/>
    <mergeCell ref="AI38:AK38"/>
    <mergeCell ref="AL38:AM38"/>
    <mergeCell ref="A39:G39"/>
    <mergeCell ref="H39:L39"/>
    <mergeCell ref="M39:AM39"/>
    <mergeCell ref="A40:G40"/>
    <mergeCell ref="H40:L40"/>
    <mergeCell ref="M40:AM40"/>
    <mergeCell ref="A41:G41"/>
    <mergeCell ref="H41:L41"/>
    <mergeCell ref="M41:AM41"/>
    <mergeCell ref="A42:G42"/>
    <mergeCell ref="H42:L42"/>
    <mergeCell ref="M42:AM42"/>
    <mergeCell ref="H45:L45"/>
    <mergeCell ref="M45:AM45"/>
    <mergeCell ref="AI60:AM60"/>
    <mergeCell ref="A43:G43"/>
    <mergeCell ref="H43:L43"/>
    <mergeCell ref="M43:AM43"/>
    <mergeCell ref="A44:G44"/>
    <mergeCell ref="H44:L44"/>
    <mergeCell ref="M44:AM44"/>
  </mergeCells>
  <phoneticPr fontId="7"/>
  <conditionalFormatting sqref="T10">
    <cfRule type="expression" dxfId="3" priority="2">
      <formula>$AZ$10="なし"</formula>
    </cfRule>
  </conditionalFormatting>
  <conditionalFormatting sqref="AJ10">
    <cfRule type="expression" dxfId="2" priority="1">
      <formula>$BZ$10="不可"</formula>
    </cfRule>
  </conditionalFormatting>
  <dataValidations count="4">
    <dataValidation type="list" allowBlank="1" showInputMessage="1" showErrorMessage="1" sqref="AF15:AM15 AF20:AM23" xr:uid="{8A95FF41-1B28-4753-AB20-841C1876BB60}">
      <formula1>"✓"</formula1>
    </dataValidation>
    <dataValidation type="custom" allowBlank="1" showInputMessage="1" showErrorMessage="1" errorTitle="入力不可" error="このサービスでは、定員の入力は不要です。" sqref="AJ10:AK10" xr:uid="{24E81244-B6B5-4A86-B2F4-B378A2C2ECA4}">
      <formula1>$BZ$10="可"</formula1>
    </dataValidation>
    <dataValidation type="list" allowBlank="1" showInputMessage="1" showErrorMessage="1" sqref="T10:AF10" xr:uid="{E26503FB-9723-48A1-BB1B-48ADB35B2612}">
      <formula1>INDIRECT($AZ$10)</formula1>
    </dataValidation>
    <dataValidation imeMode="halfAlpha" allowBlank="1" showInputMessage="1" showErrorMessage="1" sqref="S27:V29 J27:N29 S38:V38 J38:N38" xr:uid="{E8544175-35EA-4AB7-84FC-6AC61DAE035B}"/>
  </dataValidations>
  <printOptions horizontalCentered="1"/>
  <pageMargins left="0.7" right="0.7" top="0.75" bottom="0.75" header="0.3" footer="0.3"/>
  <pageSetup paperSize="9" scale="86" orientation="portrait" cellComments="asDisplayed" r:id="rId1"/>
  <headerFooter alignWithMargins="0"/>
  <rowBreaks count="1" manualBreakCount="1">
    <brk id="47" max="38" man="1"/>
  </rowBreaks>
  <legacyDrawing r:id="rId2"/>
  <extLst>
    <ext xmlns:x14="http://schemas.microsoft.com/office/spreadsheetml/2009/9/main" uri="{CCE6A557-97BC-4b89-ADB6-D9C93CAAB3DF}">
      <x14:dataValidations xmlns:xm="http://schemas.microsoft.com/office/excel/2006/main" count="2">
        <x14:dataValidation type="list" allowBlank="1" xr:uid="{CDE93FE0-01F2-4A47-869E-12ED523F29A2}">
          <x14:formula1>
            <xm:f>リスト!#REF!</xm:f>
          </x14:formula1>
          <xm:sqref>D9:G9</xm:sqref>
        </x14:dataValidation>
        <x14:dataValidation type="list" allowBlank="1" xr:uid="{3D5D88FF-7437-4AC4-9A92-E4358A6A1DAA}">
          <x14:formula1>
            <xm:f>リスト!$A$1:$A$28</xm:f>
          </x14:formula1>
          <xm:sqref>H10</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99276-55E9-4AAE-B27C-F29DBE37950A}">
  <sheetPr>
    <pageSetUpPr autoPageBreaks="0" fitToPage="1"/>
  </sheetPr>
  <dimension ref="A1:BZ60"/>
  <sheetViews>
    <sheetView showGridLines="0" showZeros="0" view="pageBreakPreview" zoomScale="115" zoomScaleNormal="100" zoomScaleSheetLayoutView="115" workbookViewId="0">
      <selection activeCell="BE13" sqref="BE13"/>
    </sheetView>
  </sheetViews>
  <sheetFormatPr defaultColWidth="2.26953125" defaultRowHeight="13"/>
  <cols>
    <col min="1" max="1" width="2.26953125" style="2" customWidth="1"/>
    <col min="2" max="7" width="2.26953125" style="2"/>
    <col min="8" max="19" width="2.36328125" style="2" bestFit="1" customWidth="1"/>
    <col min="20" max="34" width="2.26953125" style="2"/>
    <col min="35" max="35" width="2.453125" style="2" bestFit="1" customWidth="1"/>
    <col min="36" max="40" width="2.26953125" style="2"/>
    <col min="41" max="47" width="2.26953125" style="2" hidden="1" customWidth="1"/>
    <col min="48" max="51" width="2.26953125" style="2"/>
    <col min="52" max="52" width="6.6328125" style="2" bestFit="1" customWidth="1"/>
    <col min="53" max="16384" width="2.26953125" style="2"/>
  </cols>
  <sheetData>
    <row r="1" spans="1:78">
      <c r="A1" s="2" t="s">
        <v>346</v>
      </c>
    </row>
    <row r="2" spans="1:78" ht="7.5" customHeight="1"/>
    <row r="3" spans="1:78">
      <c r="A3" s="341" t="s">
        <v>261</v>
      </c>
      <c r="B3" s="342"/>
      <c r="C3" s="342"/>
      <c r="D3" s="342"/>
      <c r="E3" s="342"/>
      <c r="F3" s="342"/>
      <c r="G3" s="342"/>
      <c r="H3" s="342"/>
      <c r="I3" s="342"/>
      <c r="J3" s="342"/>
      <c r="K3" s="342"/>
      <c r="L3" s="342"/>
      <c r="M3" s="342"/>
      <c r="N3" s="342"/>
      <c r="O3" s="342"/>
      <c r="P3" s="342"/>
      <c r="Q3" s="342"/>
      <c r="R3" s="342"/>
      <c r="S3" s="342"/>
      <c r="T3" s="342"/>
      <c r="U3" s="342"/>
      <c r="V3" s="342"/>
      <c r="W3" s="342"/>
      <c r="X3" s="342"/>
      <c r="Y3" s="342"/>
      <c r="Z3" s="342"/>
      <c r="AA3" s="342"/>
      <c r="AB3" s="342"/>
      <c r="AC3" s="342"/>
      <c r="AD3" s="342"/>
      <c r="AE3" s="342"/>
      <c r="AF3" s="342"/>
      <c r="AG3" s="342"/>
      <c r="AH3" s="342"/>
      <c r="AI3" s="342"/>
      <c r="AJ3" s="342"/>
      <c r="AK3" s="342"/>
      <c r="AL3" s="342"/>
      <c r="AM3" s="343"/>
    </row>
    <row r="4" spans="1:78" s="94" customFormat="1" ht="9" customHeight="1">
      <c r="A4" s="99"/>
      <c r="B4" s="99"/>
      <c r="C4" s="99"/>
      <c r="D4" s="99"/>
      <c r="E4" s="99"/>
      <c r="F4" s="99"/>
      <c r="G4" s="99"/>
      <c r="H4" s="99"/>
      <c r="I4" s="99"/>
      <c r="J4" s="99"/>
      <c r="K4" s="99"/>
      <c r="L4" s="99"/>
      <c r="M4" s="99"/>
      <c r="N4" s="99"/>
      <c r="O4" s="99"/>
      <c r="P4" s="99"/>
      <c r="Q4" s="99"/>
      <c r="R4" s="99"/>
      <c r="S4" s="99"/>
      <c r="T4" s="99"/>
      <c r="U4" s="99"/>
      <c r="V4" s="99"/>
      <c r="W4" s="99"/>
      <c r="X4" s="99"/>
      <c r="Y4" s="99"/>
      <c r="Z4" s="99"/>
      <c r="AA4" s="99"/>
      <c r="AB4" s="99"/>
      <c r="AC4" s="99"/>
      <c r="AD4" s="99"/>
      <c r="AE4" s="99"/>
      <c r="AF4" s="99"/>
      <c r="AG4" s="99"/>
      <c r="AH4" s="99"/>
      <c r="AI4" s="99"/>
      <c r="AJ4" s="99"/>
      <c r="AK4" s="99"/>
      <c r="AL4" s="99"/>
      <c r="AM4" s="99"/>
    </row>
    <row r="5" spans="1:78">
      <c r="A5" s="275" t="s">
        <v>31</v>
      </c>
      <c r="B5" s="276"/>
      <c r="C5" s="276"/>
      <c r="D5" s="276"/>
      <c r="E5" s="276"/>
      <c r="F5" s="276"/>
      <c r="G5" s="276"/>
      <c r="H5" s="276"/>
      <c r="I5" s="276"/>
      <c r="J5" s="276"/>
      <c r="K5" s="276"/>
      <c r="L5" s="276"/>
      <c r="M5" s="276"/>
      <c r="N5" s="276"/>
      <c r="O5" s="276"/>
      <c r="P5" s="276"/>
      <c r="Q5" s="276"/>
      <c r="R5" s="276"/>
      <c r="S5" s="276"/>
      <c r="T5" s="276"/>
      <c r="U5" s="276"/>
      <c r="V5" s="276"/>
      <c r="W5" s="276"/>
      <c r="X5" s="276"/>
      <c r="Y5" s="276"/>
      <c r="Z5" s="276"/>
      <c r="AA5" s="276"/>
      <c r="AB5" s="276"/>
      <c r="AC5" s="276"/>
      <c r="AD5" s="276"/>
      <c r="AE5" s="276"/>
      <c r="AF5" s="276"/>
      <c r="AG5" s="276"/>
      <c r="AH5" s="276"/>
      <c r="AI5" s="276"/>
      <c r="AJ5" s="276"/>
      <c r="AK5" s="276"/>
      <c r="AL5" s="276"/>
      <c r="AM5" s="277"/>
    </row>
    <row r="6" spans="1:78" s="94" customFormat="1" ht="4.5" customHeight="1">
      <c r="A6" s="100"/>
      <c r="B6" s="100"/>
      <c r="C6" s="100"/>
      <c r="D6" s="100"/>
      <c r="E6" s="100"/>
      <c r="F6" s="100"/>
      <c r="G6" s="100"/>
      <c r="H6" s="100"/>
      <c r="I6" s="100"/>
      <c r="J6" s="100"/>
      <c r="K6" s="100"/>
      <c r="L6" s="100"/>
      <c r="M6" s="100"/>
      <c r="N6" s="100"/>
      <c r="O6" s="100"/>
      <c r="P6" s="100"/>
      <c r="Q6" s="100"/>
      <c r="R6" s="100"/>
      <c r="S6" s="100"/>
      <c r="T6" s="100"/>
      <c r="U6" s="100"/>
      <c r="V6" s="100"/>
      <c r="W6" s="100"/>
      <c r="X6" s="100"/>
      <c r="Y6" s="100"/>
      <c r="Z6" s="100"/>
      <c r="AA6" s="100"/>
      <c r="AB6" s="100"/>
      <c r="AC6" s="100"/>
      <c r="AD6" s="100"/>
      <c r="AE6" s="100"/>
      <c r="AF6" s="100"/>
      <c r="AG6" s="100"/>
      <c r="AH6" s="100"/>
      <c r="AI6" s="100"/>
      <c r="AJ6" s="100"/>
      <c r="AK6" s="100"/>
      <c r="AL6" s="100"/>
      <c r="AM6" s="100"/>
    </row>
    <row r="7" spans="1:78" ht="17.25" customHeight="1">
      <c r="A7" s="278" t="s">
        <v>174</v>
      </c>
      <c r="B7" s="269"/>
      <c r="C7" s="269"/>
      <c r="D7" s="269"/>
      <c r="E7" s="269"/>
      <c r="F7" s="269"/>
      <c r="G7" s="279"/>
      <c r="H7" s="362" t="s">
        <v>333</v>
      </c>
      <c r="I7" s="363"/>
      <c r="J7" s="363"/>
      <c r="K7" s="363"/>
      <c r="L7" s="363"/>
      <c r="M7" s="363"/>
      <c r="N7" s="364"/>
      <c r="O7" s="278" t="s">
        <v>32</v>
      </c>
      <c r="P7" s="269"/>
      <c r="Q7" s="269"/>
      <c r="R7" s="269"/>
      <c r="S7" s="279"/>
      <c r="T7" s="365" t="s">
        <v>334</v>
      </c>
      <c r="U7" s="300"/>
      <c r="V7" s="300"/>
      <c r="W7" s="300"/>
      <c r="X7" s="300"/>
      <c r="Y7" s="300"/>
      <c r="Z7" s="300"/>
      <c r="AA7" s="300"/>
      <c r="AB7" s="300"/>
      <c r="AC7" s="300"/>
      <c r="AD7" s="300"/>
      <c r="AE7" s="300"/>
      <c r="AF7" s="300"/>
      <c r="AG7" s="300"/>
      <c r="AH7" s="300"/>
      <c r="AI7" s="300"/>
      <c r="AJ7" s="300"/>
      <c r="AK7" s="300"/>
      <c r="AL7" s="300"/>
      <c r="AM7" s="366"/>
    </row>
    <row r="8" spans="1:78">
      <c r="A8" s="344" t="s">
        <v>33</v>
      </c>
      <c r="B8" s="345"/>
      <c r="C8" s="346"/>
      <c r="D8" s="278" t="s">
        <v>34</v>
      </c>
      <c r="E8" s="269"/>
      <c r="F8" s="269"/>
      <c r="G8" s="279"/>
      <c r="H8" s="278" t="s">
        <v>24</v>
      </c>
      <c r="I8" s="269"/>
      <c r="J8" s="269"/>
      <c r="K8" s="269"/>
      <c r="L8" s="269"/>
      <c r="M8" s="269"/>
      <c r="N8" s="269"/>
      <c r="O8" s="269"/>
      <c r="P8" s="269"/>
      <c r="Q8" s="269"/>
      <c r="R8" s="269"/>
      <c r="S8" s="279"/>
      <c r="T8" s="344" t="s">
        <v>35</v>
      </c>
      <c r="U8" s="345"/>
      <c r="V8" s="346"/>
      <c r="W8" s="278" t="s">
        <v>19</v>
      </c>
      <c r="X8" s="269"/>
      <c r="Y8" s="269"/>
      <c r="Z8" s="269"/>
      <c r="AA8" s="269"/>
      <c r="AB8" s="269"/>
      <c r="AC8" s="269"/>
      <c r="AD8" s="269"/>
      <c r="AE8" s="269"/>
      <c r="AF8" s="279"/>
      <c r="AG8" s="352" t="s">
        <v>36</v>
      </c>
      <c r="AH8" s="298"/>
      <c r="AI8" s="298"/>
      <c r="AJ8" s="298"/>
      <c r="AK8" s="298"/>
      <c r="AL8" s="298"/>
      <c r="AM8" s="299"/>
    </row>
    <row r="9" spans="1:78" ht="17.25" customHeight="1">
      <c r="A9" s="347"/>
      <c r="B9" s="348"/>
      <c r="C9" s="252"/>
      <c r="D9" s="349" t="s">
        <v>128</v>
      </c>
      <c r="E9" s="350"/>
      <c r="F9" s="350"/>
      <c r="G9" s="351"/>
      <c r="H9" s="353" t="s">
        <v>335</v>
      </c>
      <c r="I9" s="354"/>
      <c r="J9" s="354"/>
      <c r="K9" s="354"/>
      <c r="L9" s="354"/>
      <c r="M9" s="354"/>
      <c r="N9" s="354"/>
      <c r="O9" s="354"/>
      <c r="P9" s="354"/>
      <c r="Q9" s="354"/>
      <c r="R9" s="354"/>
      <c r="S9" s="355"/>
      <c r="T9" s="347"/>
      <c r="U9" s="348"/>
      <c r="V9" s="252"/>
      <c r="W9" s="356" t="s">
        <v>336</v>
      </c>
      <c r="X9" s="357"/>
      <c r="Y9" s="357"/>
      <c r="Z9" s="357"/>
      <c r="AA9" s="357"/>
      <c r="AB9" s="357"/>
      <c r="AC9" s="357"/>
      <c r="AD9" s="357"/>
      <c r="AE9" s="357"/>
      <c r="AF9" s="358"/>
      <c r="AG9" s="359" t="s">
        <v>281</v>
      </c>
      <c r="AH9" s="360"/>
      <c r="AI9" s="360"/>
      <c r="AJ9" s="360"/>
      <c r="AK9" s="360"/>
      <c r="AL9" s="360"/>
      <c r="AM9" s="361"/>
      <c r="AV9" s="3"/>
    </row>
    <row r="10" spans="1:78" s="3" customFormat="1" ht="52" customHeight="1">
      <c r="A10" s="268" t="s">
        <v>197</v>
      </c>
      <c r="B10" s="269"/>
      <c r="C10" s="269"/>
      <c r="D10" s="269"/>
      <c r="E10" s="269"/>
      <c r="F10" s="269"/>
      <c r="G10" s="269"/>
      <c r="H10" s="270" t="s">
        <v>337</v>
      </c>
      <c r="I10" s="271"/>
      <c r="J10" s="271"/>
      <c r="K10" s="271"/>
      <c r="L10" s="271"/>
      <c r="M10" s="271"/>
      <c r="N10" s="271"/>
      <c r="O10" s="272" t="s">
        <v>211</v>
      </c>
      <c r="P10" s="273"/>
      <c r="Q10" s="273"/>
      <c r="R10" s="273"/>
      <c r="S10" s="274"/>
      <c r="T10" s="303" t="s">
        <v>339</v>
      </c>
      <c r="U10" s="304"/>
      <c r="V10" s="304"/>
      <c r="W10" s="304"/>
      <c r="X10" s="304"/>
      <c r="Y10" s="304"/>
      <c r="Z10" s="304"/>
      <c r="AA10" s="304"/>
      <c r="AB10" s="304"/>
      <c r="AC10" s="304"/>
      <c r="AD10" s="304"/>
      <c r="AE10" s="304"/>
      <c r="AF10" s="305"/>
      <c r="AG10" s="272" t="s">
        <v>37</v>
      </c>
      <c r="AH10" s="298"/>
      <c r="AI10" s="299"/>
      <c r="AJ10" s="300"/>
      <c r="AK10" s="300"/>
      <c r="AL10" s="301" t="s">
        <v>38</v>
      </c>
      <c r="AM10" s="302"/>
      <c r="AP10" s="297"/>
      <c r="AQ10" s="297"/>
      <c r="AR10" s="297"/>
      <c r="AS10" s="297"/>
      <c r="AT10" s="297"/>
      <c r="AU10" s="297"/>
      <c r="AZ10" s="3" t="str">
        <f>_xlfn.XLOOKUP(H10,リスト!A1:A28,リスト!B1:B28,"")</f>
        <v>訪問回数</v>
      </c>
      <c r="BZ10" s="3" t="str">
        <f>_xlfn.XLOOKUP(H10,リスト!A1:A28,リスト!C1:C28,"")</f>
        <v>不可</v>
      </c>
    </row>
    <row r="11" spans="1:78" s="3" customFormat="1" ht="52" customHeight="1">
      <c r="A11" s="378" t="s">
        <v>328</v>
      </c>
      <c r="B11" s="378"/>
      <c r="C11" s="378"/>
      <c r="D11" s="378"/>
      <c r="E11" s="378"/>
      <c r="F11" s="378"/>
      <c r="G11" s="378"/>
      <c r="H11" s="379" t="s">
        <v>338</v>
      </c>
      <c r="I11" s="379"/>
      <c r="J11" s="379"/>
      <c r="K11" s="379"/>
      <c r="L11" s="379"/>
      <c r="M11" s="379"/>
      <c r="N11" s="379"/>
      <c r="O11" s="226"/>
      <c r="P11" s="226"/>
      <c r="Q11" s="226"/>
      <c r="R11" s="226"/>
      <c r="S11" s="226"/>
      <c r="T11" s="227"/>
      <c r="U11" s="227"/>
      <c r="V11" s="227"/>
      <c r="W11" s="227"/>
      <c r="X11" s="227"/>
      <c r="Y11" s="227"/>
      <c r="Z11" s="227"/>
      <c r="AA11" s="227"/>
      <c r="AB11" s="227"/>
      <c r="AC11" s="227"/>
      <c r="AD11" s="227"/>
      <c r="AE11" s="227"/>
      <c r="AF11" s="227"/>
      <c r="AG11" s="226"/>
      <c r="AH11" s="227"/>
      <c r="AI11" s="227"/>
      <c r="AJ11" s="228"/>
      <c r="AK11" s="228"/>
      <c r="AL11" s="225"/>
      <c r="AM11" s="225"/>
      <c r="AP11" s="223"/>
      <c r="AQ11" s="223"/>
      <c r="AR11" s="223"/>
      <c r="AS11" s="223"/>
      <c r="AT11" s="223"/>
      <c r="AU11" s="223"/>
    </row>
    <row r="12" spans="1:78" s="3" customFormat="1" ht="17.5" customHeight="1">
      <c r="I12" s="70"/>
      <c r="J12" s="16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row>
    <row r="13" spans="1:78" s="3" customFormat="1" ht="13" customHeight="1">
      <c r="A13" s="275" t="s">
        <v>129</v>
      </c>
      <c r="B13" s="276"/>
      <c r="C13" s="276"/>
      <c r="D13" s="276"/>
      <c r="E13" s="276"/>
      <c r="F13" s="276"/>
      <c r="G13" s="276"/>
      <c r="H13" s="276"/>
      <c r="I13" s="276"/>
      <c r="J13" s="276"/>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7"/>
    </row>
    <row r="14" spans="1:78" s="3" customFormat="1" ht="31" customHeight="1">
      <c r="A14" s="330" t="s">
        <v>256</v>
      </c>
      <c r="B14" s="331"/>
      <c r="C14" s="331"/>
      <c r="D14" s="331"/>
      <c r="E14" s="331"/>
      <c r="F14" s="331"/>
      <c r="G14" s="331"/>
      <c r="H14" s="331"/>
      <c r="I14" s="331"/>
      <c r="J14" s="331"/>
      <c r="K14" s="331"/>
      <c r="L14" s="331"/>
      <c r="M14" s="331"/>
      <c r="N14" s="331"/>
      <c r="O14" s="331"/>
      <c r="P14" s="331"/>
      <c r="Q14" s="331"/>
      <c r="R14" s="331"/>
      <c r="S14" s="331"/>
      <c r="T14" s="331"/>
      <c r="U14" s="331"/>
      <c r="V14" s="331"/>
      <c r="W14" s="331"/>
      <c r="X14" s="331"/>
      <c r="Y14" s="331"/>
      <c r="Z14" s="331"/>
      <c r="AA14" s="331"/>
      <c r="AB14" s="331"/>
      <c r="AC14" s="331"/>
      <c r="AD14" s="331"/>
      <c r="AE14" s="331"/>
      <c r="AF14" s="334" t="s">
        <v>214</v>
      </c>
      <c r="AG14" s="335"/>
      <c r="AH14" s="335"/>
      <c r="AI14" s="335"/>
      <c r="AJ14" s="335"/>
      <c r="AK14" s="335"/>
      <c r="AL14" s="335"/>
      <c r="AM14" s="336"/>
    </row>
    <row r="15" spans="1:78" s="3" customFormat="1" ht="20.5" customHeight="1">
      <c r="A15" s="332"/>
      <c r="B15" s="333"/>
      <c r="C15" s="333"/>
      <c r="D15" s="333"/>
      <c r="E15" s="333"/>
      <c r="F15" s="333"/>
      <c r="G15" s="333"/>
      <c r="H15" s="333"/>
      <c r="I15" s="333"/>
      <c r="J15" s="333"/>
      <c r="K15" s="333"/>
      <c r="L15" s="333"/>
      <c r="M15" s="333"/>
      <c r="N15" s="333"/>
      <c r="O15" s="333"/>
      <c r="P15" s="333"/>
      <c r="Q15" s="333"/>
      <c r="R15" s="333"/>
      <c r="S15" s="333"/>
      <c r="T15" s="333"/>
      <c r="U15" s="333"/>
      <c r="V15" s="333"/>
      <c r="W15" s="333"/>
      <c r="X15" s="333"/>
      <c r="Y15" s="333"/>
      <c r="Z15" s="333"/>
      <c r="AA15" s="333"/>
      <c r="AB15" s="333"/>
      <c r="AC15" s="333"/>
      <c r="AD15" s="333"/>
      <c r="AE15" s="333"/>
      <c r="AF15" s="337" t="s">
        <v>282</v>
      </c>
      <c r="AG15" s="338"/>
      <c r="AH15" s="338"/>
      <c r="AI15" s="338"/>
      <c r="AJ15" s="338"/>
      <c r="AK15" s="338"/>
      <c r="AL15" s="338"/>
      <c r="AM15" s="339"/>
    </row>
    <row r="16" spans="1:78" s="3" customFormat="1" ht="17" customHeight="1">
      <c r="A16" s="166"/>
      <c r="B16" s="166"/>
      <c r="C16" s="166"/>
      <c r="D16" s="166"/>
      <c r="E16" s="166"/>
      <c r="F16" s="166"/>
      <c r="G16" s="166"/>
      <c r="H16" s="166"/>
      <c r="I16" s="167"/>
      <c r="J16" s="168"/>
      <c r="K16" s="167"/>
      <c r="L16" s="224"/>
      <c r="M16" s="224"/>
      <c r="N16" s="224"/>
      <c r="O16" s="224"/>
      <c r="P16" s="224"/>
      <c r="Q16" s="224"/>
      <c r="R16" s="224"/>
      <c r="S16" s="224"/>
      <c r="T16" s="224"/>
      <c r="U16" s="167"/>
      <c r="V16" s="224"/>
      <c r="W16" s="224"/>
      <c r="X16" s="224"/>
      <c r="Y16" s="168"/>
      <c r="Z16" s="169"/>
      <c r="AA16" s="167"/>
      <c r="AB16" s="224"/>
      <c r="AC16" s="224"/>
      <c r="AD16" s="224"/>
      <c r="AE16" s="224"/>
      <c r="AF16" s="224"/>
      <c r="AG16" s="224"/>
      <c r="AH16" s="224"/>
      <c r="AI16" s="224"/>
      <c r="AJ16" s="224"/>
      <c r="AK16" s="224"/>
      <c r="AL16" s="224"/>
      <c r="AM16" s="224"/>
    </row>
    <row r="17" spans="1:40" s="3" customFormat="1" ht="13" customHeight="1">
      <c r="A17" s="275" t="s">
        <v>215</v>
      </c>
      <c r="B17" s="276"/>
      <c r="C17" s="276"/>
      <c r="D17" s="276"/>
      <c r="E17" s="276"/>
      <c r="F17" s="276"/>
      <c r="G17" s="276"/>
      <c r="H17" s="276"/>
      <c r="I17" s="276"/>
      <c r="J17" s="276"/>
      <c r="K17" s="276"/>
      <c r="L17" s="276"/>
      <c r="M17" s="276"/>
      <c r="N17" s="276"/>
      <c r="O17" s="276"/>
      <c r="P17" s="276"/>
      <c r="Q17" s="276"/>
      <c r="R17" s="276"/>
      <c r="S17" s="276"/>
      <c r="T17" s="276"/>
      <c r="U17" s="276"/>
      <c r="V17" s="276"/>
      <c r="W17" s="276"/>
      <c r="X17" s="276"/>
      <c r="Y17" s="276"/>
      <c r="Z17" s="276"/>
      <c r="AA17" s="276"/>
      <c r="AB17" s="276"/>
      <c r="AC17" s="276"/>
      <c r="AD17" s="276"/>
      <c r="AE17" s="276"/>
      <c r="AF17" s="276"/>
      <c r="AG17" s="276"/>
      <c r="AH17" s="276"/>
      <c r="AI17" s="276"/>
      <c r="AJ17" s="276"/>
      <c r="AK17" s="276"/>
      <c r="AL17" s="276"/>
      <c r="AM17" s="277"/>
    </row>
    <row r="18" spans="1:40" s="3" customFormat="1" ht="84" customHeight="1">
      <c r="A18" s="380" t="s">
        <v>268</v>
      </c>
      <c r="B18" s="376"/>
      <c r="C18" s="376"/>
      <c r="D18" s="376"/>
      <c r="E18" s="376"/>
      <c r="F18" s="376"/>
      <c r="G18" s="376"/>
      <c r="H18" s="376"/>
      <c r="I18" s="376"/>
      <c r="J18" s="376"/>
      <c r="K18" s="376"/>
      <c r="L18" s="376"/>
      <c r="M18" s="376"/>
      <c r="N18" s="376"/>
      <c r="O18" s="376"/>
      <c r="P18" s="376"/>
      <c r="Q18" s="376"/>
      <c r="R18" s="376"/>
      <c r="S18" s="376"/>
      <c r="T18" s="376"/>
      <c r="U18" s="376"/>
      <c r="V18" s="376"/>
      <c r="W18" s="376"/>
      <c r="X18" s="376"/>
      <c r="Y18" s="376"/>
      <c r="Z18" s="376"/>
      <c r="AA18" s="376"/>
      <c r="AB18" s="376"/>
      <c r="AC18" s="376"/>
      <c r="AD18" s="376"/>
      <c r="AE18" s="376"/>
      <c r="AF18" s="376"/>
      <c r="AG18" s="376"/>
      <c r="AH18" s="376"/>
      <c r="AI18" s="376"/>
      <c r="AJ18" s="376"/>
      <c r="AK18" s="376"/>
      <c r="AL18" s="376"/>
      <c r="AM18" s="381"/>
    </row>
    <row r="19" spans="1:40" s="3" customFormat="1" ht="53" customHeight="1">
      <c r="A19" s="382" t="s">
        <v>221</v>
      </c>
      <c r="B19" s="383"/>
      <c r="C19" s="383"/>
      <c r="D19" s="383"/>
      <c r="E19" s="383"/>
      <c r="F19" s="383"/>
      <c r="G19" s="383"/>
      <c r="H19" s="383"/>
      <c r="I19" s="383"/>
      <c r="J19" s="383"/>
      <c r="K19" s="383"/>
      <c r="L19" s="383"/>
      <c r="M19" s="383"/>
      <c r="N19" s="383"/>
      <c r="O19" s="383"/>
      <c r="P19" s="383"/>
      <c r="Q19" s="383"/>
      <c r="R19" s="383"/>
      <c r="S19" s="383"/>
      <c r="T19" s="383"/>
      <c r="U19" s="383"/>
      <c r="V19" s="383"/>
      <c r="W19" s="383"/>
      <c r="X19" s="383"/>
      <c r="Y19" s="383"/>
      <c r="Z19" s="383"/>
      <c r="AA19" s="383"/>
      <c r="AB19" s="383"/>
      <c r="AC19" s="383"/>
      <c r="AD19" s="383"/>
      <c r="AE19" s="383"/>
      <c r="AF19" s="384" t="s">
        <v>216</v>
      </c>
      <c r="AG19" s="384"/>
      <c r="AH19" s="384"/>
      <c r="AI19" s="384"/>
      <c r="AJ19" s="384"/>
      <c r="AK19" s="384"/>
      <c r="AL19" s="384"/>
      <c r="AM19" s="384"/>
    </row>
    <row r="20" spans="1:40" s="3" customFormat="1" ht="20.5" customHeight="1">
      <c r="A20" s="170"/>
      <c r="B20" s="377" t="s">
        <v>24</v>
      </c>
      <c r="C20" s="377"/>
      <c r="D20" s="377"/>
      <c r="E20" s="377"/>
      <c r="F20" s="377"/>
      <c r="G20" s="377" t="s">
        <v>283</v>
      </c>
      <c r="H20" s="377"/>
      <c r="I20" s="377"/>
      <c r="J20" s="377"/>
      <c r="K20" s="377"/>
      <c r="L20" s="377"/>
      <c r="M20" s="377"/>
      <c r="N20" s="377"/>
      <c r="O20" s="377"/>
      <c r="P20" s="377"/>
      <c r="Q20" s="377"/>
      <c r="R20" s="377"/>
      <c r="S20" s="377"/>
      <c r="T20" s="377"/>
      <c r="U20" s="377"/>
      <c r="V20" s="377"/>
      <c r="W20" s="377"/>
      <c r="X20" s="377"/>
      <c r="Y20" s="377"/>
      <c r="Z20" s="377"/>
      <c r="AA20" s="172"/>
      <c r="AB20" s="172"/>
      <c r="AC20" s="172"/>
      <c r="AD20" s="172"/>
      <c r="AE20" s="172"/>
      <c r="AF20" s="367" t="s">
        <v>282</v>
      </c>
      <c r="AG20" s="368"/>
      <c r="AH20" s="368"/>
      <c r="AI20" s="368"/>
      <c r="AJ20" s="368"/>
      <c r="AK20" s="368"/>
      <c r="AL20" s="368"/>
      <c r="AM20" s="369"/>
    </row>
    <row r="21" spans="1:40" s="3" customFormat="1" ht="20.5" customHeight="1">
      <c r="A21" s="170"/>
      <c r="B21" s="376" t="s">
        <v>217</v>
      </c>
      <c r="C21" s="376"/>
      <c r="D21" s="376"/>
      <c r="E21" s="376"/>
      <c r="F21" s="376"/>
      <c r="G21" s="376" t="s">
        <v>284</v>
      </c>
      <c r="H21" s="376"/>
      <c r="I21" s="376"/>
      <c r="J21" s="376"/>
      <c r="K21" s="376"/>
      <c r="L21" s="376"/>
      <c r="M21" s="376"/>
      <c r="N21" s="376"/>
      <c r="O21" s="376"/>
      <c r="P21" s="376"/>
      <c r="Q21" s="376"/>
      <c r="R21" s="376"/>
      <c r="S21" s="376"/>
      <c r="T21" s="376"/>
      <c r="U21" s="376"/>
      <c r="V21" s="376"/>
      <c r="W21" s="376"/>
      <c r="X21" s="376"/>
      <c r="Y21" s="376"/>
      <c r="Z21" s="376"/>
      <c r="AA21" s="172"/>
      <c r="AB21" s="172"/>
      <c r="AC21" s="172"/>
      <c r="AD21" s="172"/>
      <c r="AE21" s="172"/>
      <c r="AF21" s="370"/>
      <c r="AG21" s="371"/>
      <c r="AH21" s="371"/>
      <c r="AI21" s="371"/>
      <c r="AJ21" s="371"/>
      <c r="AK21" s="371"/>
      <c r="AL21" s="371"/>
      <c r="AM21" s="372"/>
    </row>
    <row r="22" spans="1:40" s="3" customFormat="1" ht="20.5" customHeight="1">
      <c r="A22" s="170"/>
      <c r="B22" s="376" t="s">
        <v>218</v>
      </c>
      <c r="C22" s="376"/>
      <c r="D22" s="376"/>
      <c r="E22" s="376"/>
      <c r="F22" s="376"/>
      <c r="G22" s="376" t="s">
        <v>285</v>
      </c>
      <c r="H22" s="376"/>
      <c r="I22" s="376"/>
      <c r="J22" s="376"/>
      <c r="K22" s="376"/>
      <c r="L22" s="376"/>
      <c r="M22" s="376"/>
      <c r="N22" s="376"/>
      <c r="O22" s="376"/>
      <c r="P22" s="376"/>
      <c r="Q22" s="376"/>
      <c r="R22" s="376"/>
      <c r="S22" s="376"/>
      <c r="T22" s="376"/>
      <c r="U22" s="376"/>
      <c r="V22" s="376"/>
      <c r="W22" s="376"/>
      <c r="X22" s="376"/>
      <c r="Y22" s="376"/>
      <c r="Z22" s="376"/>
      <c r="AA22" s="172"/>
      <c r="AB22" s="172"/>
      <c r="AC22" s="172"/>
      <c r="AD22" s="172"/>
      <c r="AE22" s="172"/>
      <c r="AF22" s="370"/>
      <c r="AG22" s="371"/>
      <c r="AH22" s="371"/>
      <c r="AI22" s="371"/>
      <c r="AJ22" s="371"/>
      <c r="AK22" s="371"/>
      <c r="AL22" s="371"/>
      <c r="AM22" s="372"/>
    </row>
    <row r="23" spans="1:40" s="3" customFormat="1" ht="10" customHeight="1">
      <c r="A23" s="173"/>
      <c r="B23" s="221"/>
      <c r="C23" s="221"/>
      <c r="D23" s="221"/>
      <c r="E23" s="221"/>
      <c r="F23" s="221"/>
      <c r="G23" s="221"/>
      <c r="H23" s="221"/>
      <c r="I23" s="221"/>
      <c r="J23" s="221"/>
      <c r="K23" s="221"/>
      <c r="L23" s="221"/>
      <c r="M23" s="221"/>
      <c r="N23" s="221"/>
      <c r="O23" s="221"/>
      <c r="P23" s="221"/>
      <c r="Q23" s="221"/>
      <c r="R23" s="221"/>
      <c r="S23" s="221"/>
      <c r="T23" s="221"/>
      <c r="U23" s="221"/>
      <c r="V23" s="221"/>
      <c r="W23" s="221"/>
      <c r="X23" s="221"/>
      <c r="Y23" s="221"/>
      <c r="Z23" s="221"/>
      <c r="AA23" s="221"/>
      <c r="AB23" s="221"/>
      <c r="AC23" s="221"/>
      <c r="AD23" s="221"/>
      <c r="AE23" s="221"/>
      <c r="AF23" s="373"/>
      <c r="AG23" s="374"/>
      <c r="AH23" s="374"/>
      <c r="AI23" s="374"/>
      <c r="AJ23" s="374"/>
      <c r="AK23" s="374"/>
      <c r="AL23" s="374"/>
      <c r="AM23" s="375"/>
    </row>
    <row r="24" spans="1:40" s="3" customFormat="1" ht="17.5" customHeight="1">
      <c r="I24" s="70"/>
      <c r="J24" s="16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row>
    <row r="25" spans="1:40" s="3" customFormat="1" ht="13" customHeight="1">
      <c r="A25" s="275" t="s">
        <v>262</v>
      </c>
      <c r="B25" s="276"/>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276"/>
      <c r="AJ25" s="276"/>
      <c r="AK25" s="276"/>
      <c r="AL25" s="276"/>
      <c r="AM25" s="277"/>
    </row>
    <row r="26" spans="1:40" s="93" customFormat="1" ht="7" customHeight="1" thickBot="1">
      <c r="I26" s="101"/>
      <c r="J26" s="102"/>
      <c r="L26" s="103"/>
      <c r="M26" s="103"/>
      <c r="N26" s="103"/>
      <c r="O26" s="103"/>
      <c r="P26" s="103"/>
      <c r="Q26" s="103"/>
      <c r="R26" s="103"/>
      <c r="S26" s="103"/>
      <c r="T26" s="103"/>
      <c r="U26" s="103"/>
      <c r="V26" s="103"/>
      <c r="W26" s="103"/>
      <c r="X26" s="103"/>
      <c r="Y26" s="103"/>
      <c r="Z26" s="103"/>
      <c r="AA26" s="103"/>
      <c r="AB26" s="103"/>
      <c r="AC26" s="103"/>
      <c r="AD26" s="103"/>
      <c r="AE26" s="103"/>
      <c r="AF26" s="103"/>
      <c r="AG26" s="103"/>
      <c r="AH26" s="103"/>
      <c r="AI26" s="103"/>
      <c r="AJ26" s="103"/>
      <c r="AK26" s="103"/>
      <c r="AL26" s="103"/>
      <c r="AM26" s="103"/>
    </row>
    <row r="27" spans="1:40" ht="20.5" customHeight="1">
      <c r="A27" s="104"/>
      <c r="B27" s="93"/>
      <c r="C27" s="92"/>
      <c r="D27" s="93"/>
      <c r="E27" s="105"/>
      <c r="F27" s="93"/>
      <c r="G27" s="93"/>
      <c r="H27" s="93"/>
      <c r="I27" s="93"/>
      <c r="J27" s="106"/>
      <c r="K27" s="106"/>
      <c r="L27" s="106"/>
      <c r="M27" s="106"/>
      <c r="N27" s="106"/>
      <c r="O27" s="107"/>
      <c r="P27" s="92"/>
      <c r="Q27" s="94"/>
      <c r="R27" s="94"/>
      <c r="S27" s="106"/>
      <c r="T27" s="102"/>
      <c r="U27" s="106"/>
      <c r="V27" s="106"/>
      <c r="W27" s="92"/>
      <c r="AC27" s="180"/>
      <c r="AD27" s="268" t="s">
        <v>171</v>
      </c>
      <c r="AE27" s="280"/>
      <c r="AF27" s="280"/>
      <c r="AG27" s="280"/>
      <c r="AH27" s="281"/>
      <c r="AI27" s="327" t="s">
        <v>170</v>
      </c>
      <c r="AJ27" s="328"/>
      <c r="AK27" s="328"/>
      <c r="AL27" s="328"/>
      <c r="AM27" s="329"/>
      <c r="AN27" s="3"/>
    </row>
    <row r="28" spans="1:40" ht="20.5" customHeight="1">
      <c r="A28" s="104"/>
      <c r="B28" s="93"/>
      <c r="C28" s="92"/>
      <c r="D28" s="93"/>
      <c r="E28" s="105"/>
      <c r="F28" s="93"/>
      <c r="G28" s="93"/>
      <c r="H28" s="93"/>
      <c r="I28" s="93"/>
      <c r="J28" s="106"/>
      <c r="K28" s="106"/>
      <c r="L28" s="106"/>
      <c r="M28" s="106"/>
      <c r="N28" s="106"/>
      <c r="O28" s="107"/>
      <c r="P28" s="92"/>
      <c r="Q28" s="94"/>
      <c r="R28" s="94"/>
      <c r="S28" s="106"/>
      <c r="T28" s="102"/>
      <c r="U28" s="106"/>
      <c r="V28" s="106"/>
      <c r="W28" s="108"/>
      <c r="AC28" s="181"/>
      <c r="AD28" s="312">
        <f>IF(AJ10="",_xlfn.XLOOKUP(T10,'単価表（通所系・訪問系）'!B1:B7,'単価表（通所系・訪問系）'!C1:C7,""),AJ10*6)</f>
        <v>400</v>
      </c>
      <c r="AE28" s="313"/>
      <c r="AF28" s="313"/>
      <c r="AG28" s="174" t="s">
        <v>12</v>
      </c>
      <c r="AH28" s="175"/>
      <c r="AI28" s="323">
        <f>MIN(AD28,ROUNDDOWN((H36+H45)/1000,0))</f>
        <v>400</v>
      </c>
      <c r="AJ28" s="324"/>
      <c r="AK28" s="324"/>
      <c r="AL28" s="176" t="s">
        <v>12</v>
      </c>
      <c r="AM28" s="177"/>
    </row>
    <row r="29" spans="1:40" ht="10" customHeight="1" thickBot="1">
      <c r="A29" s="92" t="s">
        <v>219</v>
      </c>
      <c r="B29" s="93"/>
      <c r="C29" s="92"/>
      <c r="D29" s="93"/>
      <c r="E29" s="105"/>
      <c r="F29" s="93"/>
      <c r="G29" s="93"/>
      <c r="H29" s="93"/>
      <c r="I29" s="93"/>
      <c r="J29" s="106"/>
      <c r="K29" s="106"/>
      <c r="L29" s="106"/>
      <c r="M29" s="106"/>
      <c r="N29" s="106"/>
      <c r="O29" s="107"/>
      <c r="P29" s="92"/>
      <c r="Q29" s="94"/>
      <c r="R29" s="94"/>
      <c r="S29" s="106"/>
      <c r="T29" s="102"/>
      <c r="U29" s="106"/>
      <c r="V29" s="106"/>
      <c r="W29" s="108"/>
      <c r="AC29" s="181"/>
      <c r="AD29" s="314"/>
      <c r="AE29" s="315"/>
      <c r="AF29" s="315"/>
      <c r="AG29" s="184"/>
      <c r="AH29" s="185"/>
      <c r="AI29" s="325"/>
      <c r="AJ29" s="326"/>
      <c r="AK29" s="326"/>
      <c r="AL29" s="178"/>
      <c r="AM29" s="179"/>
    </row>
    <row r="30" spans="1:40" ht="24.5" customHeight="1">
      <c r="A30" s="278" t="s">
        <v>264</v>
      </c>
      <c r="B30" s="269"/>
      <c r="C30" s="269"/>
      <c r="D30" s="269"/>
      <c r="E30" s="269"/>
      <c r="F30" s="269"/>
      <c r="G30" s="279"/>
      <c r="H30" s="268" t="s">
        <v>263</v>
      </c>
      <c r="I30" s="280"/>
      <c r="J30" s="280"/>
      <c r="K30" s="280"/>
      <c r="L30" s="321"/>
      <c r="M30" s="278" t="s">
        <v>265</v>
      </c>
      <c r="N30" s="269"/>
      <c r="O30" s="269"/>
      <c r="P30" s="269"/>
      <c r="Q30" s="269"/>
      <c r="R30" s="269"/>
      <c r="S30" s="269"/>
      <c r="T30" s="269"/>
      <c r="U30" s="269"/>
      <c r="V30" s="269"/>
      <c r="W30" s="269"/>
      <c r="X30" s="269"/>
      <c r="Y30" s="269"/>
      <c r="Z30" s="269"/>
      <c r="AA30" s="269"/>
      <c r="AB30" s="269"/>
      <c r="AC30" s="269"/>
      <c r="AD30" s="269"/>
      <c r="AE30" s="269"/>
      <c r="AF30" s="269"/>
      <c r="AG30" s="269"/>
      <c r="AH30" s="269"/>
      <c r="AI30" s="348"/>
      <c r="AJ30" s="348"/>
      <c r="AK30" s="348"/>
      <c r="AL30" s="348"/>
      <c r="AM30" s="252"/>
    </row>
    <row r="31" spans="1:40" ht="15" customHeight="1">
      <c r="A31" s="285" t="s">
        <v>281</v>
      </c>
      <c r="B31" s="286"/>
      <c r="C31" s="286"/>
      <c r="D31" s="286"/>
      <c r="E31" s="286"/>
      <c r="F31" s="286"/>
      <c r="G31" s="287"/>
      <c r="H31" s="340">
        <v>200000</v>
      </c>
      <c r="I31" s="340"/>
      <c r="J31" s="340"/>
      <c r="K31" s="340"/>
      <c r="L31" s="340"/>
      <c r="M31" s="282" t="s">
        <v>299</v>
      </c>
      <c r="N31" s="283"/>
      <c r="O31" s="283"/>
      <c r="P31" s="283"/>
      <c r="Q31" s="283"/>
      <c r="R31" s="283"/>
      <c r="S31" s="283"/>
      <c r="T31" s="283"/>
      <c r="U31" s="283"/>
      <c r="V31" s="283"/>
      <c r="W31" s="283"/>
      <c r="X31" s="283"/>
      <c r="Y31" s="283"/>
      <c r="Z31" s="283"/>
      <c r="AA31" s="283"/>
      <c r="AB31" s="283"/>
      <c r="AC31" s="283"/>
      <c r="AD31" s="283"/>
      <c r="AE31" s="283"/>
      <c r="AF31" s="283"/>
      <c r="AG31" s="283"/>
      <c r="AH31" s="283"/>
      <c r="AI31" s="283"/>
      <c r="AJ31" s="283"/>
      <c r="AK31" s="283"/>
      <c r="AL31" s="283"/>
      <c r="AM31" s="284"/>
    </row>
    <row r="32" spans="1:40" ht="15" customHeight="1">
      <c r="A32" s="288"/>
      <c r="B32" s="289"/>
      <c r="C32" s="289"/>
      <c r="D32" s="289"/>
      <c r="E32" s="289"/>
      <c r="F32" s="289"/>
      <c r="G32" s="290"/>
      <c r="H32" s="320"/>
      <c r="I32" s="320"/>
      <c r="J32" s="320"/>
      <c r="K32" s="320"/>
      <c r="L32" s="320"/>
      <c r="M32" s="316"/>
      <c r="N32" s="317"/>
      <c r="O32" s="317"/>
      <c r="P32" s="317"/>
      <c r="Q32" s="317"/>
      <c r="R32" s="317"/>
      <c r="S32" s="317"/>
      <c r="T32" s="317"/>
      <c r="U32" s="317"/>
      <c r="V32" s="317"/>
      <c r="W32" s="317"/>
      <c r="X32" s="317"/>
      <c r="Y32" s="317"/>
      <c r="Z32" s="317"/>
      <c r="AA32" s="317"/>
      <c r="AB32" s="317"/>
      <c r="AC32" s="317"/>
      <c r="AD32" s="317"/>
      <c r="AE32" s="317"/>
      <c r="AF32" s="317"/>
      <c r="AG32" s="317"/>
      <c r="AH32" s="317"/>
      <c r="AI32" s="317"/>
      <c r="AJ32" s="317"/>
      <c r="AK32" s="317"/>
      <c r="AL32" s="317"/>
      <c r="AM32" s="318"/>
    </row>
    <row r="33" spans="1:48" ht="15" customHeight="1">
      <c r="A33" s="262"/>
      <c r="B33" s="263"/>
      <c r="C33" s="263"/>
      <c r="D33" s="263"/>
      <c r="E33" s="263"/>
      <c r="F33" s="263"/>
      <c r="G33" s="264"/>
      <c r="H33" s="320"/>
      <c r="I33" s="320"/>
      <c r="J33" s="320"/>
      <c r="K33" s="320"/>
      <c r="L33" s="320"/>
      <c r="M33" s="316"/>
      <c r="N33" s="317"/>
      <c r="O33" s="317"/>
      <c r="P33" s="317"/>
      <c r="Q33" s="317"/>
      <c r="R33" s="317"/>
      <c r="S33" s="317"/>
      <c r="T33" s="317"/>
      <c r="U33" s="317"/>
      <c r="V33" s="317"/>
      <c r="W33" s="317"/>
      <c r="X33" s="317"/>
      <c r="Y33" s="317"/>
      <c r="Z33" s="317"/>
      <c r="AA33" s="317"/>
      <c r="AB33" s="317"/>
      <c r="AC33" s="317"/>
      <c r="AD33" s="317"/>
      <c r="AE33" s="317"/>
      <c r="AF33" s="317"/>
      <c r="AG33" s="317"/>
      <c r="AH33" s="317"/>
      <c r="AI33" s="317"/>
      <c r="AJ33" s="317"/>
      <c r="AK33" s="317"/>
      <c r="AL33" s="317"/>
      <c r="AM33" s="318"/>
    </row>
    <row r="34" spans="1:48" ht="15" customHeight="1">
      <c r="A34" s="291"/>
      <c r="B34" s="292"/>
      <c r="C34" s="292"/>
      <c r="D34" s="292"/>
      <c r="E34" s="292"/>
      <c r="F34" s="292"/>
      <c r="G34" s="293"/>
      <c r="H34" s="320"/>
      <c r="I34" s="320"/>
      <c r="J34" s="320"/>
      <c r="K34" s="320"/>
      <c r="L34" s="320"/>
      <c r="M34" s="316"/>
      <c r="N34" s="317"/>
      <c r="O34" s="317"/>
      <c r="P34" s="317"/>
      <c r="Q34" s="317"/>
      <c r="R34" s="317"/>
      <c r="S34" s="317"/>
      <c r="T34" s="317"/>
      <c r="U34" s="317"/>
      <c r="V34" s="317"/>
      <c r="W34" s="317"/>
      <c r="X34" s="317"/>
      <c r="Y34" s="317"/>
      <c r="Z34" s="317"/>
      <c r="AA34" s="317"/>
      <c r="AB34" s="317"/>
      <c r="AC34" s="317"/>
      <c r="AD34" s="317"/>
      <c r="AE34" s="317"/>
      <c r="AF34" s="317"/>
      <c r="AG34" s="317"/>
      <c r="AH34" s="317"/>
      <c r="AI34" s="317"/>
      <c r="AJ34" s="317"/>
      <c r="AK34" s="317"/>
      <c r="AL34" s="317"/>
      <c r="AM34" s="318"/>
      <c r="AN34" s="3"/>
    </row>
    <row r="35" spans="1:48" ht="15" customHeight="1">
      <c r="A35" s="294"/>
      <c r="B35" s="295"/>
      <c r="C35" s="295"/>
      <c r="D35" s="295"/>
      <c r="E35" s="295"/>
      <c r="F35" s="295"/>
      <c r="G35" s="296"/>
      <c r="H35" s="320"/>
      <c r="I35" s="320"/>
      <c r="J35" s="320"/>
      <c r="K35" s="320"/>
      <c r="L35" s="320"/>
      <c r="M35" s="316"/>
      <c r="N35" s="317"/>
      <c r="O35" s="317"/>
      <c r="P35" s="317"/>
      <c r="Q35" s="317"/>
      <c r="R35" s="317"/>
      <c r="S35" s="317"/>
      <c r="T35" s="317"/>
      <c r="U35" s="317"/>
      <c r="V35" s="317"/>
      <c r="W35" s="317"/>
      <c r="X35" s="317"/>
      <c r="Y35" s="317"/>
      <c r="Z35" s="317"/>
      <c r="AA35" s="317"/>
      <c r="AB35" s="317"/>
      <c r="AC35" s="317"/>
      <c r="AD35" s="317"/>
      <c r="AE35" s="317"/>
      <c r="AF35" s="317"/>
      <c r="AG35" s="317"/>
      <c r="AH35" s="317"/>
      <c r="AI35" s="317"/>
      <c r="AJ35" s="317"/>
      <c r="AK35" s="317"/>
      <c r="AL35" s="317"/>
      <c r="AM35" s="318"/>
    </row>
    <row r="36" spans="1:48" ht="15" customHeight="1">
      <c r="A36" s="63" t="s">
        <v>28</v>
      </c>
      <c r="B36" s="64"/>
      <c r="C36" s="64"/>
      <c r="D36" s="64"/>
      <c r="E36" s="64"/>
      <c r="F36" s="64"/>
      <c r="G36" s="65"/>
      <c r="H36" s="306">
        <f>SUM(H31:L35)</f>
        <v>200000</v>
      </c>
      <c r="I36" s="306"/>
      <c r="J36" s="306"/>
      <c r="K36" s="306"/>
      <c r="L36" s="307"/>
      <c r="M36" s="308"/>
      <c r="N36" s="309"/>
      <c r="O36" s="309"/>
      <c r="P36" s="309"/>
      <c r="Q36" s="309"/>
      <c r="R36" s="309"/>
      <c r="S36" s="309"/>
      <c r="T36" s="309"/>
      <c r="U36" s="309"/>
      <c r="V36" s="309"/>
      <c r="W36" s="309"/>
      <c r="X36" s="309"/>
      <c r="Y36" s="309"/>
      <c r="Z36" s="309"/>
      <c r="AA36" s="309"/>
      <c r="AB36" s="309"/>
      <c r="AC36" s="309"/>
      <c r="AD36" s="309"/>
      <c r="AE36" s="309"/>
      <c r="AF36" s="309"/>
      <c r="AG36" s="309"/>
      <c r="AH36" s="309"/>
      <c r="AI36" s="309"/>
      <c r="AJ36" s="309"/>
      <c r="AK36" s="309"/>
      <c r="AL36" s="309"/>
      <c r="AM36" s="310"/>
    </row>
    <row r="37" spans="1:48" s="94" customFormat="1">
      <c r="A37" s="104"/>
      <c r="B37" s="93"/>
      <c r="C37" s="92"/>
      <c r="D37" s="93"/>
      <c r="E37" s="105"/>
      <c r="F37" s="93"/>
      <c r="G37" s="93"/>
      <c r="H37" s="93"/>
      <c r="I37" s="93"/>
      <c r="J37" s="106"/>
      <c r="K37" s="106"/>
      <c r="L37" s="106"/>
      <c r="M37" s="106"/>
      <c r="N37" s="106"/>
      <c r="O37" s="107"/>
      <c r="P37" s="92"/>
      <c r="S37" s="106"/>
      <c r="T37" s="102"/>
      <c r="U37" s="106"/>
      <c r="V37" s="106"/>
      <c r="W37" s="108"/>
      <c r="X37" s="95"/>
      <c r="Y37" s="95"/>
      <c r="Z37" s="95"/>
      <c r="AA37" s="95"/>
      <c r="AB37" s="95"/>
      <c r="AC37" s="95"/>
      <c r="AD37" s="96"/>
      <c r="AE37" s="97"/>
      <c r="AF37" s="97"/>
      <c r="AG37" s="97"/>
      <c r="AH37" s="222"/>
      <c r="AI37" s="311"/>
      <c r="AJ37" s="311"/>
      <c r="AK37" s="311"/>
      <c r="AL37" s="319"/>
      <c r="AM37" s="319"/>
    </row>
    <row r="38" spans="1:48" s="94" customFormat="1">
      <c r="A38" s="92" t="s">
        <v>127</v>
      </c>
      <c r="B38" s="93"/>
      <c r="C38" s="92"/>
      <c r="D38" s="93"/>
      <c r="E38" s="105"/>
      <c r="F38" s="93"/>
      <c r="G38" s="93"/>
      <c r="H38" s="93"/>
      <c r="I38" s="93"/>
      <c r="J38" s="106"/>
      <c r="K38" s="106"/>
      <c r="L38" s="106"/>
      <c r="M38" s="106"/>
      <c r="N38" s="106"/>
      <c r="O38" s="107"/>
      <c r="P38" s="92"/>
      <c r="S38" s="106"/>
      <c r="T38" s="102"/>
      <c r="U38" s="106"/>
      <c r="V38" s="106"/>
      <c r="W38" s="108"/>
      <c r="X38" s="95"/>
      <c r="Y38" s="95"/>
      <c r="Z38" s="95"/>
      <c r="AA38" s="95"/>
      <c r="AB38" s="95"/>
      <c r="AC38" s="95"/>
      <c r="AD38" s="96"/>
      <c r="AE38" s="97"/>
      <c r="AF38" s="97"/>
      <c r="AG38" s="97"/>
      <c r="AH38" s="222"/>
      <c r="AI38" s="311"/>
      <c r="AJ38" s="311"/>
      <c r="AK38" s="311"/>
      <c r="AL38" s="319"/>
      <c r="AM38" s="319"/>
    </row>
    <row r="39" spans="1:48" ht="24" customHeight="1">
      <c r="A39" s="278" t="s">
        <v>264</v>
      </c>
      <c r="B39" s="269"/>
      <c r="C39" s="269"/>
      <c r="D39" s="269"/>
      <c r="E39" s="269"/>
      <c r="F39" s="269"/>
      <c r="G39" s="279"/>
      <c r="H39" s="268" t="s">
        <v>263</v>
      </c>
      <c r="I39" s="280"/>
      <c r="J39" s="280"/>
      <c r="K39" s="280"/>
      <c r="L39" s="321"/>
      <c r="M39" s="278" t="s">
        <v>266</v>
      </c>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79"/>
    </row>
    <row r="40" spans="1:48" ht="15" customHeight="1">
      <c r="A40" s="285" t="s">
        <v>287</v>
      </c>
      <c r="B40" s="286"/>
      <c r="C40" s="286"/>
      <c r="D40" s="286"/>
      <c r="E40" s="286"/>
      <c r="F40" s="286"/>
      <c r="G40" s="287"/>
      <c r="H40" s="340">
        <v>200000</v>
      </c>
      <c r="I40" s="340"/>
      <c r="J40" s="340"/>
      <c r="K40" s="340"/>
      <c r="L40" s="340"/>
      <c r="M40" s="282" t="s">
        <v>288</v>
      </c>
      <c r="N40" s="283"/>
      <c r="O40" s="283"/>
      <c r="P40" s="283"/>
      <c r="Q40" s="283"/>
      <c r="R40" s="283"/>
      <c r="S40" s="283"/>
      <c r="T40" s="283"/>
      <c r="U40" s="283"/>
      <c r="V40" s="283"/>
      <c r="W40" s="283"/>
      <c r="X40" s="283"/>
      <c r="Y40" s="283"/>
      <c r="Z40" s="283"/>
      <c r="AA40" s="283"/>
      <c r="AB40" s="283"/>
      <c r="AC40" s="283"/>
      <c r="AD40" s="283"/>
      <c r="AE40" s="283"/>
      <c r="AF40" s="283"/>
      <c r="AG40" s="283"/>
      <c r="AH40" s="283"/>
      <c r="AI40" s="283"/>
      <c r="AJ40" s="283"/>
      <c r="AK40" s="283"/>
      <c r="AL40" s="283"/>
      <c r="AM40" s="284"/>
    </row>
    <row r="41" spans="1:48" ht="15" customHeight="1">
      <c r="A41" s="288"/>
      <c r="B41" s="289"/>
      <c r="C41" s="289"/>
      <c r="D41" s="289"/>
      <c r="E41" s="289"/>
      <c r="F41" s="289"/>
      <c r="G41" s="290"/>
      <c r="H41" s="320"/>
      <c r="I41" s="320"/>
      <c r="J41" s="320"/>
      <c r="K41" s="320"/>
      <c r="L41" s="320"/>
      <c r="M41" s="316"/>
      <c r="N41" s="317"/>
      <c r="O41" s="317"/>
      <c r="P41" s="317"/>
      <c r="Q41" s="317"/>
      <c r="R41" s="317"/>
      <c r="S41" s="317"/>
      <c r="T41" s="317"/>
      <c r="U41" s="317"/>
      <c r="V41" s="317"/>
      <c r="W41" s="317"/>
      <c r="X41" s="317"/>
      <c r="Y41" s="317"/>
      <c r="Z41" s="317"/>
      <c r="AA41" s="317"/>
      <c r="AB41" s="317"/>
      <c r="AC41" s="317"/>
      <c r="AD41" s="317"/>
      <c r="AE41" s="317"/>
      <c r="AF41" s="317"/>
      <c r="AG41" s="317"/>
      <c r="AH41" s="317"/>
      <c r="AI41" s="317"/>
      <c r="AJ41" s="317"/>
      <c r="AK41" s="317"/>
      <c r="AL41" s="317"/>
      <c r="AM41" s="318"/>
    </row>
    <row r="42" spans="1:48" ht="15" customHeight="1">
      <c r="A42" s="288"/>
      <c r="B42" s="289"/>
      <c r="C42" s="289"/>
      <c r="D42" s="289"/>
      <c r="E42" s="289"/>
      <c r="F42" s="289"/>
      <c r="G42" s="290"/>
      <c r="H42" s="320"/>
      <c r="I42" s="320"/>
      <c r="J42" s="320"/>
      <c r="K42" s="320"/>
      <c r="L42" s="320"/>
      <c r="M42" s="316"/>
      <c r="N42" s="317"/>
      <c r="O42" s="317"/>
      <c r="P42" s="317"/>
      <c r="Q42" s="317"/>
      <c r="R42" s="317"/>
      <c r="S42" s="317"/>
      <c r="T42" s="317"/>
      <c r="U42" s="317"/>
      <c r="V42" s="317"/>
      <c r="W42" s="317"/>
      <c r="X42" s="317"/>
      <c r="Y42" s="317"/>
      <c r="Z42" s="317"/>
      <c r="AA42" s="317"/>
      <c r="AB42" s="317"/>
      <c r="AC42" s="317"/>
      <c r="AD42" s="317"/>
      <c r="AE42" s="317"/>
      <c r="AF42" s="317"/>
      <c r="AG42" s="317"/>
      <c r="AH42" s="317"/>
      <c r="AI42" s="317"/>
      <c r="AJ42" s="317"/>
      <c r="AK42" s="317"/>
      <c r="AL42" s="317"/>
      <c r="AM42" s="318"/>
    </row>
    <row r="43" spans="1:48" ht="15" customHeight="1">
      <c r="A43" s="262"/>
      <c r="B43" s="263"/>
      <c r="C43" s="263"/>
      <c r="D43" s="263"/>
      <c r="E43" s="263"/>
      <c r="F43" s="263"/>
      <c r="G43" s="264"/>
      <c r="H43" s="320"/>
      <c r="I43" s="320"/>
      <c r="J43" s="320"/>
      <c r="K43" s="320"/>
      <c r="L43" s="320"/>
      <c r="M43" s="316"/>
      <c r="N43" s="317"/>
      <c r="O43" s="317"/>
      <c r="P43" s="317"/>
      <c r="Q43" s="317"/>
      <c r="R43" s="317"/>
      <c r="S43" s="317"/>
      <c r="T43" s="317"/>
      <c r="U43" s="317"/>
      <c r="V43" s="317"/>
      <c r="W43" s="317"/>
      <c r="X43" s="317"/>
      <c r="Y43" s="317"/>
      <c r="Z43" s="317"/>
      <c r="AA43" s="317"/>
      <c r="AB43" s="317"/>
      <c r="AC43" s="317"/>
      <c r="AD43" s="317"/>
      <c r="AE43" s="317"/>
      <c r="AF43" s="317"/>
      <c r="AG43" s="317"/>
      <c r="AH43" s="317"/>
      <c r="AI43" s="317"/>
      <c r="AJ43" s="317"/>
      <c r="AK43" s="317"/>
      <c r="AL43" s="317"/>
      <c r="AM43" s="318"/>
      <c r="AN43" s="3"/>
      <c r="AV43" s="3"/>
    </row>
    <row r="44" spans="1:48" ht="15" customHeight="1">
      <c r="A44" s="265"/>
      <c r="B44" s="266"/>
      <c r="C44" s="266"/>
      <c r="D44" s="266"/>
      <c r="E44" s="266"/>
      <c r="F44" s="266"/>
      <c r="G44" s="267"/>
      <c r="H44" s="320"/>
      <c r="I44" s="320"/>
      <c r="J44" s="320"/>
      <c r="K44" s="320"/>
      <c r="L44" s="320"/>
      <c r="M44" s="316"/>
      <c r="N44" s="317"/>
      <c r="O44" s="317"/>
      <c r="P44" s="317"/>
      <c r="Q44" s="317"/>
      <c r="R44" s="317"/>
      <c r="S44" s="317"/>
      <c r="T44" s="317"/>
      <c r="U44" s="317"/>
      <c r="V44" s="317"/>
      <c r="W44" s="317"/>
      <c r="X44" s="317"/>
      <c r="Y44" s="317"/>
      <c r="Z44" s="317"/>
      <c r="AA44" s="317"/>
      <c r="AB44" s="317"/>
      <c r="AC44" s="317"/>
      <c r="AD44" s="317"/>
      <c r="AE44" s="317"/>
      <c r="AF44" s="317"/>
      <c r="AG44" s="317"/>
      <c r="AH44" s="317"/>
      <c r="AI44" s="317"/>
      <c r="AJ44" s="317"/>
      <c r="AK44" s="317"/>
      <c r="AL44" s="317"/>
      <c r="AM44" s="318"/>
    </row>
    <row r="45" spans="1:48" ht="15" customHeight="1">
      <c r="A45" s="63" t="s">
        <v>28</v>
      </c>
      <c r="B45" s="64"/>
      <c r="C45" s="64"/>
      <c r="D45" s="64"/>
      <c r="E45" s="64"/>
      <c r="F45" s="64"/>
      <c r="G45" s="65"/>
      <c r="H45" s="306">
        <f>SUM(H40:L44)</f>
        <v>200000</v>
      </c>
      <c r="I45" s="306"/>
      <c r="J45" s="306"/>
      <c r="K45" s="306"/>
      <c r="L45" s="307"/>
      <c r="M45" s="308"/>
      <c r="N45" s="309"/>
      <c r="O45" s="309"/>
      <c r="P45" s="309"/>
      <c r="Q45" s="309"/>
      <c r="R45" s="309"/>
      <c r="S45" s="309"/>
      <c r="T45" s="309"/>
      <c r="U45" s="309"/>
      <c r="V45" s="309"/>
      <c r="W45" s="309"/>
      <c r="X45" s="309"/>
      <c r="Y45" s="309"/>
      <c r="Z45" s="309"/>
      <c r="AA45" s="309"/>
      <c r="AB45" s="309"/>
      <c r="AC45" s="309"/>
      <c r="AD45" s="309"/>
      <c r="AE45" s="309"/>
      <c r="AF45" s="309"/>
      <c r="AG45" s="309"/>
      <c r="AH45" s="309"/>
      <c r="AI45" s="309"/>
      <c r="AJ45" s="309"/>
      <c r="AK45" s="309"/>
      <c r="AL45" s="309"/>
      <c r="AM45" s="310"/>
    </row>
    <row r="46" spans="1:48" s="94" customFormat="1" ht="6" customHeight="1">
      <c r="A46" s="109"/>
      <c r="B46" s="109"/>
      <c r="C46" s="109"/>
      <c r="D46" s="109"/>
      <c r="E46" s="110"/>
      <c r="F46" s="110"/>
      <c r="G46" s="110"/>
      <c r="H46" s="110"/>
      <c r="I46" s="110"/>
      <c r="J46" s="111"/>
      <c r="K46" s="111"/>
      <c r="L46" s="111"/>
      <c r="M46" s="111"/>
      <c r="N46" s="111"/>
      <c r="AH46" s="114"/>
    </row>
    <row r="47" spans="1:48" s="3" customFormat="1" ht="19.5" customHeight="1">
      <c r="A47" s="92" t="s">
        <v>130</v>
      </c>
    </row>
    <row r="48" spans="1:48" s="3" customFormat="1" ht="13.5" customHeight="1"/>
    <row r="49" spans="1:39" s="3" customFormat="1" ht="12">
      <c r="G49" s="4"/>
    </row>
    <row r="50" spans="1:39" ht="15" customHeight="1"/>
    <row r="51" spans="1:39" ht="15" customHeight="1"/>
    <row r="52" spans="1:39" ht="15" customHeight="1"/>
    <row r="53" spans="1:39" ht="15" customHeight="1"/>
    <row r="54" spans="1:39" ht="15" customHeight="1"/>
    <row r="55" spans="1:39" ht="15" customHeight="1"/>
    <row r="56" spans="1:39" ht="15" customHeight="1">
      <c r="Y56" s="128"/>
      <c r="AB56" s="128"/>
    </row>
    <row r="57" spans="1:39" s="94" customFormat="1" ht="4.5" customHeight="1">
      <c r="A57" s="109"/>
      <c r="B57" s="109"/>
      <c r="C57" s="109"/>
      <c r="D57" s="109"/>
      <c r="E57" s="112"/>
      <c r="F57" s="112"/>
      <c r="G57" s="112"/>
      <c r="H57" s="112"/>
      <c r="I57" s="112"/>
      <c r="J57" s="113"/>
      <c r="K57" s="113"/>
      <c r="L57" s="113"/>
      <c r="M57" s="113"/>
      <c r="N57" s="113"/>
      <c r="O57" s="112"/>
      <c r="P57" s="112"/>
      <c r="Q57" s="112"/>
      <c r="R57" s="112"/>
      <c r="S57" s="112"/>
      <c r="T57" s="112"/>
      <c r="U57" s="112"/>
      <c r="V57" s="112"/>
      <c r="W57" s="112"/>
      <c r="X57" s="112"/>
      <c r="Y57" s="127"/>
      <c r="Z57" s="127"/>
      <c r="AA57" s="127"/>
      <c r="AB57" s="127"/>
      <c r="AC57" s="127"/>
      <c r="AD57" s="127"/>
      <c r="AE57" s="112"/>
      <c r="AF57" s="112"/>
      <c r="AG57" s="112"/>
      <c r="AH57" s="112"/>
      <c r="AI57" s="112"/>
      <c r="AJ57" s="112"/>
      <c r="AK57" s="112"/>
      <c r="AL57" s="112"/>
      <c r="AM57" s="112"/>
    </row>
    <row r="58" spans="1:39" s="94" customFormat="1">
      <c r="A58" s="92"/>
    </row>
    <row r="60" spans="1:39">
      <c r="AI60" s="322"/>
      <c r="AJ60" s="322"/>
      <c r="AK60" s="322"/>
      <c r="AL60" s="322"/>
      <c r="AM60" s="322"/>
    </row>
  </sheetData>
  <sheetProtection formatCells="0" formatColumns="0" formatRows="0" insertColumns="0" insertRows="0" autoFilter="0"/>
  <mergeCells count="91">
    <mergeCell ref="H45:L45"/>
    <mergeCell ref="M45:AM45"/>
    <mergeCell ref="AI60:AM60"/>
    <mergeCell ref="A43:G43"/>
    <mergeCell ref="H43:L43"/>
    <mergeCell ref="M43:AM43"/>
    <mergeCell ref="A44:G44"/>
    <mergeCell ref="H44:L44"/>
    <mergeCell ref="M44:AM44"/>
    <mergeCell ref="A41:G41"/>
    <mergeCell ref="H41:L41"/>
    <mergeCell ref="M41:AM41"/>
    <mergeCell ref="A42:G42"/>
    <mergeCell ref="H42:L42"/>
    <mergeCell ref="M42:AM42"/>
    <mergeCell ref="A39:G39"/>
    <mergeCell ref="H39:L39"/>
    <mergeCell ref="M39:AM39"/>
    <mergeCell ref="A40:G40"/>
    <mergeCell ref="H40:L40"/>
    <mergeCell ref="M40:AM40"/>
    <mergeCell ref="H36:L36"/>
    <mergeCell ref="M36:AM36"/>
    <mergeCell ref="AI37:AK37"/>
    <mergeCell ref="AL37:AM37"/>
    <mergeCell ref="AI38:AK38"/>
    <mergeCell ref="AL38:AM38"/>
    <mergeCell ref="A34:G34"/>
    <mergeCell ref="H34:L34"/>
    <mergeCell ref="M34:AM34"/>
    <mergeCell ref="A35:G35"/>
    <mergeCell ref="H35:L35"/>
    <mergeCell ref="M35:AM35"/>
    <mergeCell ref="A32:G32"/>
    <mergeCell ref="H32:L32"/>
    <mergeCell ref="M32:AM32"/>
    <mergeCell ref="A33:G33"/>
    <mergeCell ref="H33:L33"/>
    <mergeCell ref="M33:AM33"/>
    <mergeCell ref="A30:G30"/>
    <mergeCell ref="H30:L30"/>
    <mergeCell ref="M30:AM30"/>
    <mergeCell ref="A31:G31"/>
    <mergeCell ref="H31:L31"/>
    <mergeCell ref="M31:AM31"/>
    <mergeCell ref="A25:AM25"/>
    <mergeCell ref="AD27:AH27"/>
    <mergeCell ref="AI27:AM27"/>
    <mergeCell ref="AD28:AF29"/>
    <mergeCell ref="AI28:AK29"/>
    <mergeCell ref="A18:AM18"/>
    <mergeCell ref="A19:AE19"/>
    <mergeCell ref="AF19:AM19"/>
    <mergeCell ref="B20:F20"/>
    <mergeCell ref="G20:Z20"/>
    <mergeCell ref="AF20:AM23"/>
    <mergeCell ref="B21:F21"/>
    <mergeCell ref="G21:Z21"/>
    <mergeCell ref="B22:F22"/>
    <mergeCell ref="G22:Z22"/>
    <mergeCell ref="AP10:AU10"/>
    <mergeCell ref="A11:G11"/>
    <mergeCell ref="H11:N11"/>
    <mergeCell ref="A13:AM13"/>
    <mergeCell ref="A17:AM17"/>
    <mergeCell ref="A14:AE15"/>
    <mergeCell ref="AF14:AM14"/>
    <mergeCell ref="AF15:AM15"/>
    <mergeCell ref="A10:G10"/>
    <mergeCell ref="H10:N10"/>
    <mergeCell ref="O10:S10"/>
    <mergeCell ref="T10:AF10"/>
    <mergeCell ref="AG10:AI10"/>
    <mergeCell ref="AJ10:AK10"/>
    <mergeCell ref="AL10:AM10"/>
    <mergeCell ref="A8:C9"/>
    <mergeCell ref="D8:G8"/>
    <mergeCell ref="H8:S8"/>
    <mergeCell ref="T8:V9"/>
    <mergeCell ref="W8:AF8"/>
    <mergeCell ref="AG8:AM8"/>
    <mergeCell ref="D9:G9"/>
    <mergeCell ref="H9:S9"/>
    <mergeCell ref="W9:AF9"/>
    <mergeCell ref="AG9:AM9"/>
    <mergeCell ref="A3:AM3"/>
    <mergeCell ref="A5:AM5"/>
    <mergeCell ref="A7:G7"/>
    <mergeCell ref="H7:N7"/>
    <mergeCell ref="O7:S7"/>
    <mergeCell ref="T7:AM7"/>
  </mergeCells>
  <phoneticPr fontId="7"/>
  <conditionalFormatting sqref="T10">
    <cfRule type="expression" dxfId="1" priority="2">
      <formula>$AZ$10="なし"</formula>
    </cfRule>
  </conditionalFormatting>
  <conditionalFormatting sqref="AJ10">
    <cfRule type="expression" dxfId="0" priority="1">
      <formula>$BZ$10="不可"</formula>
    </cfRule>
  </conditionalFormatting>
  <dataValidations count="4">
    <dataValidation imeMode="halfAlpha" allowBlank="1" showInputMessage="1" showErrorMessage="1" sqref="S27:V29 J27:N29 S38:V38 J38:N38" xr:uid="{7DAED2A9-8915-418F-A6E2-A416BFFD65E8}"/>
    <dataValidation type="list" allowBlank="1" showInputMessage="1" showErrorMessage="1" sqref="T10:AF10" xr:uid="{6BDFE76B-B761-421C-931A-EEE2C1895CB8}">
      <formula1>INDIRECT($AZ$10)</formula1>
    </dataValidation>
    <dataValidation type="custom" allowBlank="1" showInputMessage="1" showErrorMessage="1" errorTitle="入力不可" error="このサービスでは、定員の入力は不要です。" sqref="AJ10:AK10" xr:uid="{44136090-B6ED-49EE-84D6-D1EFAD7D1ADE}">
      <formula1>$BZ$10="可"</formula1>
    </dataValidation>
    <dataValidation type="list" allowBlank="1" showInputMessage="1" showErrorMessage="1" sqref="AF15:AM15 AF20:AM23" xr:uid="{E06A3776-062D-47E5-87CD-18BF4741466F}">
      <formula1>"✓"</formula1>
    </dataValidation>
  </dataValidations>
  <printOptions horizontalCentered="1"/>
  <pageMargins left="0.7" right="0.7" top="0.75" bottom="0.75" header="0.3" footer="0.3"/>
  <pageSetup paperSize="9" scale="86" orientation="portrait" cellComments="asDisplayed" r:id="rId1"/>
  <headerFooter alignWithMargins="0"/>
  <rowBreaks count="1" manualBreakCount="1">
    <brk id="47" max="38" man="1"/>
  </rowBreaks>
  <legacyDrawing r:id="rId2"/>
  <extLst>
    <ext xmlns:x14="http://schemas.microsoft.com/office/spreadsheetml/2009/9/main" uri="{CCE6A557-97BC-4b89-ADB6-D9C93CAAB3DF}">
      <x14:dataValidations xmlns:xm="http://schemas.microsoft.com/office/excel/2006/main" count="2">
        <x14:dataValidation type="list" allowBlank="1" xr:uid="{7F49CEF6-6DA5-419B-B28B-08863AB7DB94}">
          <x14:formula1>
            <xm:f>リスト!$A$1:$A$28</xm:f>
          </x14:formula1>
          <xm:sqref>H10</xm:sqref>
        </x14:dataValidation>
        <x14:dataValidation type="list" allowBlank="1" xr:uid="{4C76EF0E-3E8C-48CC-BB25-530ADB8566C3}">
          <x14:formula1>
            <xm:f>リスト!#REF!</xm:f>
          </x14:formula1>
          <xm:sqref>D9:G9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6288C-2DCC-41A6-B442-E5B5FC267263}">
  <sheetPr>
    <tabColor rgb="FFFFC000"/>
    <pageSetUpPr fitToPage="1"/>
  </sheetPr>
  <dimension ref="A1:H195"/>
  <sheetViews>
    <sheetView view="pageBreakPreview" zoomScaleNormal="100" zoomScaleSheetLayoutView="100" workbookViewId="0">
      <selection activeCell="A2" sqref="A2:G2"/>
    </sheetView>
  </sheetViews>
  <sheetFormatPr defaultRowHeight="13"/>
  <cols>
    <col min="1" max="1" width="16.6328125" style="193" customWidth="1"/>
    <col min="2" max="7" width="12.26953125" style="193" customWidth="1"/>
    <col min="8" max="16384" width="8.7265625" style="193"/>
  </cols>
  <sheetData>
    <row r="1" spans="1:7" ht="13.5" thickBot="1">
      <c r="A1" s="230" t="s">
        <v>356</v>
      </c>
    </row>
    <row r="2" spans="1:7" ht="99.5" customHeight="1" thickBot="1">
      <c r="A2" s="405" t="s">
        <v>332</v>
      </c>
      <c r="B2" s="406"/>
      <c r="C2" s="406"/>
      <c r="D2" s="406"/>
      <c r="E2" s="406"/>
      <c r="F2" s="406"/>
      <c r="G2" s="407"/>
    </row>
    <row r="3" spans="1:7" ht="4.5" customHeight="1"/>
    <row r="4" spans="1:7" ht="19">
      <c r="A4" s="194" t="s">
        <v>222</v>
      </c>
    </row>
    <row r="5" spans="1:7" s="198" customFormat="1" ht="12">
      <c r="A5" s="195" t="s">
        <v>223</v>
      </c>
      <c r="B5" s="196"/>
      <c r="C5" s="196"/>
      <c r="D5" s="196"/>
      <c r="E5" s="196"/>
      <c r="F5" s="196"/>
      <c r="G5" s="197"/>
    </row>
    <row r="6" spans="1:7" s="198" customFormat="1" ht="15" customHeight="1">
      <c r="A6" s="199" t="s">
        <v>224</v>
      </c>
      <c r="B6" s="388">
        <v>3333333333</v>
      </c>
      <c r="C6" s="389"/>
      <c r="D6" s="389"/>
      <c r="E6" s="389"/>
      <c r="F6" s="389"/>
      <c r="G6" s="390"/>
    </row>
    <row r="7" spans="1:7" s="198" customFormat="1" ht="15" customHeight="1">
      <c r="A7" s="199" t="s">
        <v>225</v>
      </c>
      <c r="B7" s="388" t="s">
        <v>295</v>
      </c>
      <c r="C7" s="389"/>
      <c r="D7" s="389"/>
      <c r="E7" s="389"/>
      <c r="F7" s="389"/>
      <c r="G7" s="390"/>
    </row>
    <row r="8" spans="1:7" s="198" customFormat="1" ht="15" customHeight="1">
      <c r="A8" s="199" t="s">
        <v>226</v>
      </c>
      <c r="B8" s="388" t="s">
        <v>326</v>
      </c>
      <c r="C8" s="389"/>
      <c r="D8" s="389"/>
      <c r="E8" s="389"/>
      <c r="F8" s="389"/>
      <c r="G8" s="390"/>
    </row>
    <row r="9" spans="1:7" s="198" customFormat="1" ht="15" customHeight="1">
      <c r="A9" s="199" t="s">
        <v>227</v>
      </c>
      <c r="B9" s="391">
        <v>45017</v>
      </c>
      <c r="C9" s="392"/>
      <c r="D9" s="392"/>
      <c r="E9" s="392"/>
      <c r="F9" s="392"/>
      <c r="G9" s="393"/>
    </row>
    <row r="10" spans="1:7" s="198" customFormat="1" ht="15" customHeight="1">
      <c r="A10" s="199" t="s">
        <v>228</v>
      </c>
      <c r="B10" s="388" t="s">
        <v>327</v>
      </c>
      <c r="C10" s="389"/>
      <c r="D10" s="389"/>
      <c r="E10" s="389"/>
      <c r="F10" s="389"/>
      <c r="G10" s="390"/>
    </row>
    <row r="11" spans="1:7" s="198" customFormat="1" ht="15" customHeight="1"/>
    <row r="12" spans="1:7" s="198" customFormat="1" ht="15" customHeight="1">
      <c r="A12" s="394" t="s">
        <v>229</v>
      </c>
      <c r="B12" s="394"/>
      <c r="E12" s="395" t="s">
        <v>230</v>
      </c>
      <c r="F12" s="396"/>
      <c r="G12" s="397"/>
    </row>
    <row r="13" spans="1:7" s="198" customFormat="1" ht="15" customHeight="1">
      <c r="A13" s="398">
        <f>IFERROR(H19,H25)</f>
        <v>400</v>
      </c>
      <c r="B13" s="398"/>
      <c r="E13" s="399" t="str">
        <f>IF(A13&lt;=300,"1か月あたり延べ利用者数300人以下 20万円",IF(A13&lt;=600,"1か月あたり延べ利用者数301人以上600人以下 30万円","1か月あたり延べ利用者数601人以上 40万円"))</f>
        <v>1か月あたり延べ利用者数301人以上600人以下 30万円</v>
      </c>
      <c r="F13" s="400"/>
      <c r="G13" s="401"/>
    </row>
    <row r="14" spans="1:7" s="198" customFormat="1" ht="15" customHeight="1">
      <c r="A14" s="398"/>
      <c r="B14" s="398"/>
      <c r="E14" s="402"/>
      <c r="F14" s="403"/>
      <c r="G14" s="404"/>
    </row>
    <row r="15" spans="1:7" s="198" customFormat="1" ht="15" customHeight="1"/>
    <row r="16" spans="1:7" s="198" customFormat="1" ht="15" customHeight="1">
      <c r="A16" s="385" t="s">
        <v>231</v>
      </c>
      <c r="B16" s="385"/>
      <c r="C16" s="385"/>
      <c r="D16" s="385"/>
      <c r="E16" s="385"/>
      <c r="F16" s="385"/>
      <c r="G16" s="385"/>
    </row>
    <row r="17" spans="1:8" s="198" customFormat="1" ht="15" customHeight="1">
      <c r="A17" s="386" t="s">
        <v>232</v>
      </c>
      <c r="B17" s="386"/>
      <c r="C17" s="386"/>
      <c r="D17" s="386"/>
      <c r="E17" s="386"/>
      <c r="F17" s="386"/>
      <c r="G17" s="386"/>
      <c r="H17" s="229"/>
    </row>
    <row r="18" spans="1:8" s="198" customFormat="1" ht="15" customHeight="1">
      <c r="A18" s="200"/>
      <c r="B18" s="199" t="s">
        <v>233</v>
      </c>
      <c r="C18" s="199" t="s">
        <v>234</v>
      </c>
      <c r="D18" s="199" t="s">
        <v>235</v>
      </c>
      <c r="E18" s="199" t="s">
        <v>236</v>
      </c>
      <c r="F18" s="199" t="s">
        <v>237</v>
      </c>
      <c r="G18" s="199" t="s">
        <v>238</v>
      </c>
      <c r="H18" s="201" t="s">
        <v>239</v>
      </c>
    </row>
    <row r="19" spans="1:8" s="198" customFormat="1" ht="15" customHeight="1">
      <c r="A19" s="202" t="s">
        <v>240</v>
      </c>
      <c r="B19" s="203">
        <v>400</v>
      </c>
      <c r="C19" s="203">
        <v>400</v>
      </c>
      <c r="D19" s="203">
        <v>400</v>
      </c>
      <c r="E19" s="203">
        <v>400</v>
      </c>
      <c r="F19" s="203">
        <v>400</v>
      </c>
      <c r="G19" s="203">
        <v>400</v>
      </c>
      <c r="H19" s="204">
        <f>AVERAGE(B19:G19)</f>
        <v>400</v>
      </c>
    </row>
    <row r="20" spans="1:8" s="198" customFormat="1" ht="15" customHeight="1">
      <c r="A20" s="205" t="s">
        <v>241</v>
      </c>
      <c r="B20" s="203">
        <v>20</v>
      </c>
      <c r="C20" s="203">
        <v>20</v>
      </c>
      <c r="D20" s="203">
        <v>20</v>
      </c>
      <c r="E20" s="203">
        <v>20</v>
      </c>
      <c r="F20" s="203">
        <v>20</v>
      </c>
      <c r="G20" s="203">
        <v>20</v>
      </c>
    </row>
    <row r="21" spans="1:8" s="198" customFormat="1" ht="15" customHeight="1">
      <c r="A21" s="205" t="s">
        <v>242</v>
      </c>
      <c r="B21" s="206">
        <v>20</v>
      </c>
      <c r="C21" s="206">
        <v>20</v>
      </c>
      <c r="D21" s="206">
        <v>20</v>
      </c>
      <c r="E21" s="206">
        <v>20</v>
      </c>
      <c r="F21" s="206">
        <v>20</v>
      </c>
      <c r="G21" s="206">
        <v>20</v>
      </c>
    </row>
    <row r="22" spans="1:8" s="198" customFormat="1" ht="15" customHeight="1">
      <c r="A22" s="385" t="s">
        <v>243</v>
      </c>
      <c r="B22" s="385"/>
      <c r="C22" s="385"/>
      <c r="D22" s="385"/>
      <c r="E22" s="385"/>
      <c r="F22" s="385"/>
      <c r="G22" s="385"/>
    </row>
    <row r="23" spans="1:8" s="198" customFormat="1" ht="15" customHeight="1">
      <c r="A23" s="387" t="s">
        <v>347</v>
      </c>
      <c r="B23" s="387"/>
      <c r="C23" s="387"/>
      <c r="D23" s="387"/>
      <c r="E23" s="387"/>
      <c r="F23" s="387"/>
      <c r="G23" s="387"/>
    </row>
    <row r="24" spans="1:8" s="198" customFormat="1" ht="15" customHeight="1">
      <c r="A24" s="200"/>
      <c r="B24" s="207"/>
      <c r="C24" s="207"/>
      <c r="D24" s="207"/>
      <c r="E24" s="207"/>
      <c r="F24" s="207"/>
      <c r="G24" s="208"/>
      <c r="H24" s="201" t="s">
        <v>239</v>
      </c>
    </row>
    <row r="25" spans="1:8" s="198" customFormat="1" ht="15" customHeight="1">
      <c r="A25" s="202" t="s">
        <v>240</v>
      </c>
      <c r="B25" s="203"/>
      <c r="C25" s="203"/>
      <c r="D25" s="203"/>
      <c r="E25" s="203"/>
      <c r="F25" s="209"/>
      <c r="G25" s="203"/>
      <c r="H25" s="210" t="e">
        <f>AVERAGE(B25:G25)</f>
        <v>#DIV/0!</v>
      </c>
    </row>
    <row r="26" spans="1:8" s="198" customFormat="1" ht="15" customHeight="1">
      <c r="A26" s="205" t="s">
        <v>241</v>
      </c>
      <c r="B26" s="203"/>
      <c r="C26" s="203"/>
      <c r="D26" s="203"/>
      <c r="E26" s="203"/>
      <c r="F26" s="203"/>
      <c r="G26" s="211"/>
    </row>
    <row r="27" spans="1:8" s="198" customFormat="1" ht="15" customHeight="1">
      <c r="A27" s="205" t="s">
        <v>242</v>
      </c>
      <c r="B27" s="206"/>
      <c r="C27" s="206"/>
      <c r="D27" s="206"/>
      <c r="E27" s="206"/>
      <c r="F27" s="206"/>
      <c r="G27" s="206"/>
    </row>
    <row r="28" spans="1:8" s="198" customFormat="1" ht="15" customHeight="1"/>
    <row r="29" spans="1:8" s="198" customFormat="1" ht="12">
      <c r="A29" s="195" t="s">
        <v>244</v>
      </c>
      <c r="B29" s="196"/>
      <c r="C29" s="196"/>
      <c r="D29" s="196"/>
      <c r="E29" s="196"/>
      <c r="F29" s="196"/>
      <c r="G29" s="197"/>
    </row>
    <row r="30" spans="1:8" s="198" customFormat="1" ht="15" customHeight="1">
      <c r="A30" s="199" t="s">
        <v>224</v>
      </c>
      <c r="B30" s="388"/>
      <c r="C30" s="389"/>
      <c r="D30" s="389"/>
      <c r="E30" s="389"/>
      <c r="F30" s="389"/>
      <c r="G30" s="390"/>
    </row>
    <row r="31" spans="1:8" s="198" customFormat="1" ht="15" customHeight="1">
      <c r="A31" s="199" t="s">
        <v>225</v>
      </c>
      <c r="B31" s="388"/>
      <c r="C31" s="389"/>
      <c r="D31" s="389"/>
      <c r="E31" s="389"/>
      <c r="F31" s="389"/>
      <c r="G31" s="390"/>
    </row>
    <row r="32" spans="1:8" s="198" customFormat="1" ht="15" customHeight="1">
      <c r="A32" s="199" t="s">
        <v>226</v>
      </c>
      <c r="B32" s="388"/>
      <c r="C32" s="389"/>
      <c r="D32" s="389"/>
      <c r="E32" s="389"/>
      <c r="F32" s="389"/>
      <c r="G32" s="390"/>
    </row>
    <row r="33" spans="1:8" s="198" customFormat="1" ht="15" customHeight="1">
      <c r="A33" s="199" t="s">
        <v>227</v>
      </c>
      <c r="B33" s="391"/>
      <c r="C33" s="392"/>
      <c r="D33" s="392"/>
      <c r="E33" s="392"/>
      <c r="F33" s="392"/>
      <c r="G33" s="393"/>
    </row>
    <row r="34" spans="1:8" s="198" customFormat="1" ht="15" customHeight="1">
      <c r="A34" s="199" t="s">
        <v>228</v>
      </c>
      <c r="B34" s="388"/>
      <c r="C34" s="389"/>
      <c r="D34" s="389"/>
      <c r="E34" s="389"/>
      <c r="F34" s="389"/>
      <c r="G34" s="390"/>
    </row>
    <row r="35" spans="1:8" s="198" customFormat="1" ht="15" customHeight="1"/>
    <row r="36" spans="1:8" s="198" customFormat="1" ht="15" customHeight="1">
      <c r="A36" s="394" t="s">
        <v>229</v>
      </c>
      <c r="B36" s="394"/>
      <c r="E36" s="395" t="s">
        <v>230</v>
      </c>
      <c r="F36" s="396"/>
      <c r="G36" s="397"/>
    </row>
    <row r="37" spans="1:8" s="198" customFormat="1" ht="15" customHeight="1">
      <c r="A37" s="398" t="e">
        <f>IFERROR(H43,H49)</f>
        <v>#DIV/0!</v>
      </c>
      <c r="B37" s="398"/>
      <c r="E37" s="399" t="e">
        <f>IF(A37&lt;=300,"1か月あたり延べ利用者数300人以下 20万円",IF(A37&lt;=600,"1か月あたり延べ利用者数301人以上600人以下 30万円","1か月あたり延べ利用者数601人以上 40万円"))</f>
        <v>#DIV/0!</v>
      </c>
      <c r="F37" s="400"/>
      <c r="G37" s="401"/>
    </row>
    <row r="38" spans="1:8" s="198" customFormat="1" ht="15" customHeight="1">
      <c r="A38" s="398"/>
      <c r="B38" s="398"/>
      <c r="E38" s="402"/>
      <c r="F38" s="403"/>
      <c r="G38" s="404"/>
    </row>
    <row r="39" spans="1:8" s="198" customFormat="1" ht="15" customHeight="1"/>
    <row r="40" spans="1:8" s="198" customFormat="1" ht="15" customHeight="1">
      <c r="A40" s="385" t="s">
        <v>231</v>
      </c>
      <c r="B40" s="385"/>
      <c r="C40" s="385"/>
      <c r="D40" s="385"/>
      <c r="E40" s="385"/>
      <c r="F40" s="385"/>
      <c r="G40" s="385"/>
    </row>
    <row r="41" spans="1:8" s="198" customFormat="1" ht="15" customHeight="1">
      <c r="A41" s="386" t="s">
        <v>232</v>
      </c>
      <c r="B41" s="386"/>
      <c r="C41" s="386"/>
      <c r="D41" s="386"/>
      <c r="E41" s="386"/>
      <c r="F41" s="386"/>
      <c r="G41" s="386"/>
    </row>
    <row r="42" spans="1:8" s="198" customFormat="1" ht="15" customHeight="1">
      <c r="A42" s="200"/>
      <c r="B42" s="199" t="s">
        <v>233</v>
      </c>
      <c r="C42" s="199" t="s">
        <v>234</v>
      </c>
      <c r="D42" s="199" t="s">
        <v>235</v>
      </c>
      <c r="E42" s="199" t="s">
        <v>236</v>
      </c>
      <c r="F42" s="199" t="s">
        <v>237</v>
      </c>
      <c r="G42" s="199" t="s">
        <v>238</v>
      </c>
      <c r="H42" s="201" t="s">
        <v>239</v>
      </c>
    </row>
    <row r="43" spans="1:8" s="198" customFormat="1" ht="15" customHeight="1">
      <c r="A43" s="202" t="s">
        <v>240</v>
      </c>
      <c r="B43" s="203"/>
      <c r="C43" s="203"/>
      <c r="D43" s="203"/>
      <c r="E43" s="203"/>
      <c r="F43" s="203"/>
      <c r="G43" s="203"/>
      <c r="H43" s="198" t="e">
        <f>AVERAGE(B43:G43)</f>
        <v>#DIV/0!</v>
      </c>
    </row>
    <row r="44" spans="1:8" s="198" customFormat="1" ht="15" customHeight="1">
      <c r="A44" s="205" t="s">
        <v>241</v>
      </c>
      <c r="B44" s="203"/>
      <c r="C44" s="203"/>
      <c r="D44" s="203"/>
      <c r="E44" s="203"/>
      <c r="F44" s="203"/>
      <c r="G44" s="203"/>
    </row>
    <row r="45" spans="1:8" s="198" customFormat="1" ht="15" customHeight="1">
      <c r="A45" s="205" t="s">
        <v>242</v>
      </c>
      <c r="B45" s="206"/>
      <c r="C45" s="206"/>
      <c r="D45" s="206"/>
      <c r="E45" s="206"/>
      <c r="F45" s="206"/>
      <c r="G45" s="206"/>
    </row>
    <row r="46" spans="1:8" s="198" customFormat="1" ht="15" customHeight="1">
      <c r="A46" s="385" t="s">
        <v>243</v>
      </c>
      <c r="B46" s="385"/>
      <c r="C46" s="385"/>
      <c r="D46" s="385"/>
      <c r="E46" s="385"/>
      <c r="F46" s="385"/>
      <c r="G46" s="385"/>
    </row>
    <row r="47" spans="1:8" s="198" customFormat="1" ht="15" customHeight="1">
      <c r="A47" s="387" t="s">
        <v>348</v>
      </c>
      <c r="B47" s="387"/>
      <c r="C47" s="387"/>
      <c r="D47" s="387"/>
      <c r="E47" s="387"/>
      <c r="F47" s="387"/>
      <c r="G47" s="387"/>
    </row>
    <row r="48" spans="1:8" s="198" customFormat="1" ht="15" customHeight="1">
      <c r="A48" s="200"/>
      <c r="B48" s="207"/>
      <c r="C48" s="207"/>
      <c r="D48" s="207"/>
      <c r="E48" s="207"/>
      <c r="F48" s="207"/>
      <c r="G48" s="207"/>
      <c r="H48" s="201" t="s">
        <v>239</v>
      </c>
    </row>
    <row r="49" spans="1:8" s="198" customFormat="1" ht="15" customHeight="1">
      <c r="A49" s="202" t="s">
        <v>240</v>
      </c>
      <c r="B49" s="203"/>
      <c r="C49" s="203"/>
      <c r="D49" s="203"/>
      <c r="E49" s="203"/>
      <c r="F49" s="203"/>
      <c r="G49" s="203"/>
      <c r="H49" s="210" t="e">
        <f>AVERAGE(B49:G49)</f>
        <v>#DIV/0!</v>
      </c>
    </row>
    <row r="50" spans="1:8" s="198" customFormat="1" ht="15" customHeight="1">
      <c r="A50" s="205" t="s">
        <v>241</v>
      </c>
      <c r="B50" s="203"/>
      <c r="C50" s="203"/>
      <c r="D50" s="203"/>
      <c r="E50" s="203"/>
      <c r="F50" s="203"/>
      <c r="G50" s="203"/>
    </row>
    <row r="51" spans="1:8" s="198" customFormat="1" ht="15" customHeight="1">
      <c r="A51" s="205" t="s">
        <v>242</v>
      </c>
      <c r="B51" s="206"/>
      <c r="C51" s="206"/>
      <c r="D51" s="206"/>
      <c r="E51" s="206"/>
      <c r="F51" s="206"/>
      <c r="G51" s="206"/>
    </row>
    <row r="52" spans="1:8" s="198" customFormat="1" ht="15" customHeight="1">
      <c r="A52" s="212"/>
      <c r="B52" s="213"/>
      <c r="C52" s="213"/>
      <c r="D52" s="213"/>
      <c r="E52" s="213"/>
      <c r="F52" s="213"/>
      <c r="G52" s="213"/>
    </row>
    <row r="53" spans="1:8" s="198" customFormat="1" ht="12">
      <c r="A53" s="195" t="s">
        <v>245</v>
      </c>
      <c r="B53" s="196"/>
      <c r="C53" s="196"/>
      <c r="D53" s="196"/>
      <c r="E53" s="196"/>
      <c r="F53" s="196"/>
      <c r="G53" s="197"/>
    </row>
    <row r="54" spans="1:8" s="198" customFormat="1" ht="15" customHeight="1">
      <c r="A54" s="199" t="s">
        <v>224</v>
      </c>
      <c r="B54" s="388"/>
      <c r="C54" s="389"/>
      <c r="D54" s="389"/>
      <c r="E54" s="389"/>
      <c r="F54" s="389"/>
      <c r="G54" s="390"/>
    </row>
    <row r="55" spans="1:8" s="198" customFormat="1" ht="15" customHeight="1">
      <c r="A55" s="199" t="s">
        <v>225</v>
      </c>
      <c r="B55" s="388"/>
      <c r="C55" s="389"/>
      <c r="D55" s="389"/>
      <c r="E55" s="389"/>
      <c r="F55" s="389"/>
      <c r="G55" s="390"/>
    </row>
    <row r="56" spans="1:8" s="198" customFormat="1" ht="15" customHeight="1">
      <c r="A56" s="199" t="s">
        <v>226</v>
      </c>
      <c r="B56" s="388"/>
      <c r="C56" s="389"/>
      <c r="D56" s="389"/>
      <c r="E56" s="389"/>
      <c r="F56" s="389"/>
      <c r="G56" s="390"/>
    </row>
    <row r="57" spans="1:8" s="198" customFormat="1" ht="15" customHeight="1">
      <c r="A57" s="199" t="s">
        <v>227</v>
      </c>
      <c r="B57" s="391"/>
      <c r="C57" s="392"/>
      <c r="D57" s="392"/>
      <c r="E57" s="392"/>
      <c r="F57" s="392"/>
      <c r="G57" s="393"/>
    </row>
    <row r="58" spans="1:8" s="198" customFormat="1" ht="15" customHeight="1">
      <c r="A58" s="199" t="s">
        <v>228</v>
      </c>
      <c r="B58" s="388"/>
      <c r="C58" s="389"/>
      <c r="D58" s="389"/>
      <c r="E58" s="389"/>
      <c r="F58" s="389"/>
      <c r="G58" s="390"/>
    </row>
    <row r="59" spans="1:8" s="198" customFormat="1" ht="15" customHeight="1"/>
    <row r="60" spans="1:8" s="198" customFormat="1" ht="15" customHeight="1">
      <c r="A60" s="394" t="s">
        <v>229</v>
      </c>
      <c r="B60" s="394"/>
      <c r="E60" s="395" t="s">
        <v>230</v>
      </c>
      <c r="F60" s="396"/>
      <c r="G60" s="397"/>
    </row>
    <row r="61" spans="1:8" s="198" customFormat="1" ht="15" customHeight="1">
      <c r="A61" s="398" t="e">
        <f>IFERROR(H67,H73)</f>
        <v>#DIV/0!</v>
      </c>
      <c r="B61" s="398"/>
      <c r="E61" s="399" t="e">
        <f>IF(A61&lt;=300,"1か月あたり延べ利用者数300人以下 20万円",IF(A61&lt;=600,"1か月あたり延べ利用者数301人以上600人以下 30万円","1か月あたり延べ利用者数601人以上 40万円"))</f>
        <v>#DIV/0!</v>
      </c>
      <c r="F61" s="400"/>
      <c r="G61" s="401"/>
    </row>
    <row r="62" spans="1:8" s="198" customFormat="1" ht="15" customHeight="1">
      <c r="A62" s="398"/>
      <c r="B62" s="398"/>
      <c r="E62" s="402"/>
      <c r="F62" s="403"/>
      <c r="G62" s="404"/>
    </row>
    <row r="63" spans="1:8" s="198" customFormat="1" ht="15" customHeight="1"/>
    <row r="64" spans="1:8" s="198" customFormat="1" ht="15" customHeight="1">
      <c r="A64" s="385" t="s">
        <v>231</v>
      </c>
      <c r="B64" s="385"/>
      <c r="C64" s="385"/>
      <c r="D64" s="385"/>
      <c r="E64" s="385"/>
      <c r="F64" s="385"/>
      <c r="G64" s="385"/>
    </row>
    <row r="65" spans="1:8" s="198" customFormat="1" ht="15" customHeight="1">
      <c r="A65" s="386" t="s">
        <v>232</v>
      </c>
      <c r="B65" s="386"/>
      <c r="C65" s="386"/>
      <c r="D65" s="386"/>
      <c r="E65" s="386"/>
      <c r="F65" s="386"/>
      <c r="G65" s="386"/>
    </row>
    <row r="66" spans="1:8" s="198" customFormat="1" ht="15" customHeight="1">
      <c r="A66" s="200"/>
      <c r="B66" s="199" t="s">
        <v>233</v>
      </c>
      <c r="C66" s="199" t="s">
        <v>234</v>
      </c>
      <c r="D66" s="199" t="s">
        <v>235</v>
      </c>
      <c r="E66" s="199" t="s">
        <v>236</v>
      </c>
      <c r="F66" s="199" t="s">
        <v>237</v>
      </c>
      <c r="G66" s="199" t="s">
        <v>238</v>
      </c>
      <c r="H66" s="201" t="s">
        <v>239</v>
      </c>
    </row>
    <row r="67" spans="1:8" s="198" customFormat="1" ht="15" customHeight="1">
      <c r="A67" s="202" t="s">
        <v>240</v>
      </c>
      <c r="B67" s="203"/>
      <c r="C67" s="203"/>
      <c r="D67" s="203"/>
      <c r="E67" s="203"/>
      <c r="F67" s="203"/>
      <c r="G67" s="203"/>
      <c r="H67" s="198" t="e">
        <f>AVERAGE(B67:G67)</f>
        <v>#DIV/0!</v>
      </c>
    </row>
    <row r="68" spans="1:8" s="198" customFormat="1" ht="15" customHeight="1">
      <c r="A68" s="205" t="s">
        <v>241</v>
      </c>
      <c r="B68" s="203"/>
      <c r="C68" s="203"/>
      <c r="D68" s="203"/>
      <c r="E68" s="203"/>
      <c r="F68" s="203"/>
      <c r="G68" s="203"/>
    </row>
    <row r="69" spans="1:8" s="198" customFormat="1" ht="15" customHeight="1">
      <c r="A69" s="205" t="s">
        <v>242</v>
      </c>
      <c r="B69" s="206"/>
      <c r="C69" s="206"/>
      <c r="D69" s="206"/>
      <c r="E69" s="206"/>
      <c r="F69" s="206"/>
      <c r="G69" s="206"/>
    </row>
    <row r="70" spans="1:8" s="198" customFormat="1" ht="15" customHeight="1">
      <c r="A70" s="385" t="s">
        <v>243</v>
      </c>
      <c r="B70" s="385"/>
      <c r="C70" s="385"/>
      <c r="D70" s="385"/>
      <c r="E70" s="385"/>
      <c r="F70" s="385"/>
      <c r="G70" s="385"/>
    </row>
    <row r="71" spans="1:8" s="198" customFormat="1" ht="15" customHeight="1">
      <c r="A71" s="387" t="s">
        <v>349</v>
      </c>
      <c r="B71" s="387"/>
      <c r="C71" s="387"/>
      <c r="D71" s="387"/>
      <c r="E71" s="387"/>
      <c r="F71" s="387"/>
      <c r="G71" s="387"/>
    </row>
    <row r="72" spans="1:8" s="198" customFormat="1" ht="15" customHeight="1">
      <c r="A72" s="200"/>
      <c r="B72" s="207"/>
      <c r="C72" s="207"/>
      <c r="D72" s="207"/>
      <c r="E72" s="207"/>
      <c r="F72" s="207"/>
      <c r="G72" s="207"/>
      <c r="H72" s="201" t="s">
        <v>239</v>
      </c>
    </row>
    <row r="73" spans="1:8" s="198" customFormat="1" ht="15" customHeight="1">
      <c r="A73" s="202" t="s">
        <v>240</v>
      </c>
      <c r="B73" s="203"/>
      <c r="C73" s="203"/>
      <c r="D73" s="203"/>
      <c r="E73" s="203"/>
      <c r="F73" s="203"/>
      <c r="G73" s="203"/>
      <c r="H73" s="213" t="e">
        <f t="shared" ref="H73" si="0">AVERAGE(B73:G73)</f>
        <v>#DIV/0!</v>
      </c>
    </row>
    <row r="74" spans="1:8" s="198" customFormat="1" ht="15" customHeight="1">
      <c r="A74" s="205" t="s">
        <v>241</v>
      </c>
      <c r="B74" s="203"/>
      <c r="C74" s="203"/>
      <c r="D74" s="203"/>
      <c r="E74" s="203"/>
      <c r="F74" s="203"/>
      <c r="G74" s="203"/>
    </row>
    <row r="75" spans="1:8" s="198" customFormat="1" ht="15" customHeight="1">
      <c r="A75" s="205" t="s">
        <v>242</v>
      </c>
      <c r="B75" s="206"/>
      <c r="C75" s="206"/>
      <c r="D75" s="206"/>
      <c r="E75" s="206"/>
      <c r="F75" s="206"/>
      <c r="G75" s="206"/>
    </row>
    <row r="76" spans="1:8" s="198" customFormat="1" ht="15" customHeight="1"/>
    <row r="77" spans="1:8" s="198" customFormat="1" ht="12">
      <c r="A77" s="195" t="s">
        <v>246</v>
      </c>
      <c r="B77" s="196"/>
      <c r="C77" s="196"/>
      <c r="D77" s="196"/>
      <c r="E77" s="196"/>
      <c r="F77" s="196"/>
      <c r="G77" s="197"/>
    </row>
    <row r="78" spans="1:8" s="198" customFormat="1" ht="15" customHeight="1">
      <c r="A78" s="199" t="s">
        <v>224</v>
      </c>
      <c r="B78" s="388"/>
      <c r="C78" s="389"/>
      <c r="D78" s="389"/>
      <c r="E78" s="389"/>
      <c r="F78" s="389"/>
      <c r="G78" s="390"/>
    </row>
    <row r="79" spans="1:8" s="198" customFormat="1" ht="15" customHeight="1">
      <c r="A79" s="199" t="s">
        <v>225</v>
      </c>
      <c r="B79" s="388"/>
      <c r="C79" s="389"/>
      <c r="D79" s="389"/>
      <c r="E79" s="389"/>
      <c r="F79" s="389"/>
      <c r="G79" s="390"/>
    </row>
    <row r="80" spans="1:8" s="198" customFormat="1" ht="15" customHeight="1">
      <c r="A80" s="199" t="s">
        <v>226</v>
      </c>
      <c r="B80" s="388"/>
      <c r="C80" s="389"/>
      <c r="D80" s="389"/>
      <c r="E80" s="389"/>
      <c r="F80" s="389"/>
      <c r="G80" s="390"/>
    </row>
    <row r="81" spans="1:8" s="198" customFormat="1" ht="15" customHeight="1">
      <c r="A81" s="199" t="s">
        <v>227</v>
      </c>
      <c r="B81" s="391"/>
      <c r="C81" s="392"/>
      <c r="D81" s="392"/>
      <c r="E81" s="392"/>
      <c r="F81" s="392"/>
      <c r="G81" s="393"/>
    </row>
    <row r="82" spans="1:8" s="198" customFormat="1" ht="15" customHeight="1">
      <c r="A82" s="199" t="s">
        <v>228</v>
      </c>
      <c r="B82" s="388"/>
      <c r="C82" s="389"/>
      <c r="D82" s="389"/>
      <c r="E82" s="389"/>
      <c r="F82" s="389"/>
      <c r="G82" s="390"/>
    </row>
    <row r="83" spans="1:8" s="198" customFormat="1" ht="15" customHeight="1"/>
    <row r="84" spans="1:8" s="198" customFormat="1" ht="15" customHeight="1">
      <c r="A84" s="394" t="s">
        <v>229</v>
      </c>
      <c r="B84" s="394"/>
      <c r="E84" s="395" t="s">
        <v>230</v>
      </c>
      <c r="F84" s="396"/>
      <c r="G84" s="397"/>
    </row>
    <row r="85" spans="1:8" s="198" customFormat="1" ht="15" customHeight="1">
      <c r="A85" s="398" t="e">
        <f>IFERROR(H91,H97)</f>
        <v>#DIV/0!</v>
      </c>
      <c r="B85" s="398"/>
      <c r="E85" s="399" t="e">
        <f>IF(A85&lt;=300,"1か月あたり延べ利用者数300人以下 20万円",IF(A85&lt;=600,"1か月あたり延べ利用者数301人以上600人以下 30万円","1か月あたり延べ利用者数601人以上 40万円"))</f>
        <v>#DIV/0!</v>
      </c>
      <c r="F85" s="400"/>
      <c r="G85" s="401"/>
    </row>
    <row r="86" spans="1:8" s="198" customFormat="1" ht="15" customHeight="1">
      <c r="A86" s="398"/>
      <c r="B86" s="398"/>
      <c r="E86" s="402"/>
      <c r="F86" s="403"/>
      <c r="G86" s="404"/>
    </row>
    <row r="87" spans="1:8" s="198" customFormat="1" ht="15" customHeight="1"/>
    <row r="88" spans="1:8" s="198" customFormat="1" ht="15" customHeight="1">
      <c r="A88" s="385" t="s">
        <v>231</v>
      </c>
      <c r="B88" s="385"/>
      <c r="C88" s="385"/>
      <c r="D88" s="385"/>
      <c r="E88" s="385"/>
      <c r="F88" s="385"/>
      <c r="G88" s="385"/>
    </row>
    <row r="89" spans="1:8" s="198" customFormat="1" ht="15" customHeight="1">
      <c r="A89" s="386" t="s">
        <v>232</v>
      </c>
      <c r="B89" s="386"/>
      <c r="C89" s="386"/>
      <c r="D89" s="386"/>
      <c r="E89" s="386"/>
      <c r="F89" s="386"/>
      <c r="G89" s="386"/>
    </row>
    <row r="90" spans="1:8" s="198" customFormat="1" ht="15" customHeight="1">
      <c r="A90" s="200"/>
      <c r="B90" s="199" t="s">
        <v>233</v>
      </c>
      <c r="C90" s="199" t="s">
        <v>234</v>
      </c>
      <c r="D90" s="199" t="s">
        <v>235</v>
      </c>
      <c r="E90" s="199" t="s">
        <v>236</v>
      </c>
      <c r="F90" s="199" t="s">
        <v>237</v>
      </c>
      <c r="G90" s="199" t="s">
        <v>238</v>
      </c>
      <c r="H90" s="201" t="s">
        <v>239</v>
      </c>
    </row>
    <row r="91" spans="1:8" s="198" customFormat="1" ht="15" customHeight="1">
      <c r="A91" s="202" t="s">
        <v>240</v>
      </c>
      <c r="B91" s="203"/>
      <c r="C91" s="203"/>
      <c r="D91" s="203"/>
      <c r="E91" s="203"/>
      <c r="F91" s="203"/>
      <c r="G91" s="203"/>
      <c r="H91" s="198" t="e">
        <f>AVERAGE(B91:G91)</f>
        <v>#DIV/0!</v>
      </c>
    </row>
    <row r="92" spans="1:8" s="198" customFormat="1" ht="15" customHeight="1">
      <c r="A92" s="205" t="s">
        <v>241</v>
      </c>
      <c r="B92" s="203"/>
      <c r="C92" s="203"/>
      <c r="D92" s="203"/>
      <c r="E92" s="203"/>
      <c r="F92" s="203"/>
      <c r="G92" s="203"/>
    </row>
    <row r="93" spans="1:8" s="198" customFormat="1" ht="15" customHeight="1">
      <c r="A93" s="205" t="s">
        <v>242</v>
      </c>
      <c r="B93" s="206"/>
      <c r="C93" s="206"/>
      <c r="D93" s="206"/>
      <c r="E93" s="206"/>
      <c r="F93" s="206"/>
      <c r="G93" s="206"/>
    </row>
    <row r="94" spans="1:8" s="198" customFormat="1" ht="15" customHeight="1">
      <c r="A94" s="385" t="s">
        <v>243</v>
      </c>
      <c r="B94" s="385"/>
      <c r="C94" s="385"/>
      <c r="D94" s="385"/>
      <c r="E94" s="385"/>
      <c r="F94" s="385"/>
      <c r="G94" s="385"/>
    </row>
    <row r="95" spans="1:8" s="198" customFormat="1" ht="15" customHeight="1">
      <c r="A95" s="387" t="s">
        <v>350</v>
      </c>
      <c r="B95" s="387"/>
      <c r="C95" s="387"/>
      <c r="D95" s="387"/>
      <c r="E95" s="387"/>
      <c r="F95" s="387"/>
      <c r="G95" s="387"/>
    </row>
    <row r="96" spans="1:8" s="198" customFormat="1" ht="15" customHeight="1">
      <c r="A96" s="200"/>
      <c r="B96" s="207"/>
      <c r="C96" s="207"/>
      <c r="D96" s="207"/>
      <c r="E96" s="207"/>
      <c r="F96" s="207"/>
      <c r="G96" s="207"/>
      <c r="H96" s="201" t="s">
        <v>239</v>
      </c>
    </row>
    <row r="97" spans="1:8" s="198" customFormat="1" ht="15" customHeight="1">
      <c r="A97" s="202" t="s">
        <v>240</v>
      </c>
      <c r="B97" s="203"/>
      <c r="C97" s="203"/>
      <c r="D97" s="203"/>
      <c r="E97" s="203"/>
      <c r="F97" s="203"/>
      <c r="G97" s="203"/>
      <c r="H97" s="213" t="e">
        <f t="shared" ref="H97" si="1">AVERAGE(B97:G97)</f>
        <v>#DIV/0!</v>
      </c>
    </row>
    <row r="98" spans="1:8" s="198" customFormat="1" ht="15" customHeight="1">
      <c r="A98" s="205" t="s">
        <v>241</v>
      </c>
      <c r="B98" s="203"/>
      <c r="C98" s="203"/>
      <c r="D98" s="203"/>
      <c r="E98" s="203"/>
      <c r="F98" s="203"/>
      <c r="G98" s="203"/>
    </row>
    <row r="99" spans="1:8" s="198" customFormat="1" ht="15" customHeight="1">
      <c r="A99" s="205" t="s">
        <v>242</v>
      </c>
      <c r="B99" s="206"/>
      <c r="C99" s="206"/>
      <c r="D99" s="206"/>
      <c r="E99" s="206"/>
      <c r="F99" s="206"/>
      <c r="G99" s="206"/>
    </row>
    <row r="100" spans="1:8" s="198" customFormat="1" ht="15" customHeight="1">
      <c r="A100" s="212"/>
      <c r="B100" s="213"/>
      <c r="C100" s="213"/>
      <c r="D100" s="213"/>
      <c r="E100" s="213"/>
      <c r="F100" s="213"/>
      <c r="G100" s="213"/>
    </row>
    <row r="101" spans="1:8" s="198" customFormat="1" ht="12">
      <c r="A101" s="195" t="s">
        <v>247</v>
      </c>
      <c r="B101" s="196"/>
      <c r="C101" s="196"/>
      <c r="D101" s="196"/>
      <c r="E101" s="196"/>
      <c r="F101" s="196"/>
      <c r="G101" s="197"/>
    </row>
    <row r="102" spans="1:8" s="198" customFormat="1" ht="15" customHeight="1">
      <c r="A102" s="199" t="s">
        <v>224</v>
      </c>
      <c r="B102" s="388"/>
      <c r="C102" s="389"/>
      <c r="D102" s="389"/>
      <c r="E102" s="389"/>
      <c r="F102" s="389"/>
      <c r="G102" s="390"/>
    </row>
    <row r="103" spans="1:8" s="198" customFormat="1" ht="15" customHeight="1">
      <c r="A103" s="199" t="s">
        <v>225</v>
      </c>
      <c r="B103" s="388"/>
      <c r="C103" s="389"/>
      <c r="D103" s="389"/>
      <c r="E103" s="389"/>
      <c r="F103" s="389"/>
      <c r="G103" s="390"/>
    </row>
    <row r="104" spans="1:8" s="198" customFormat="1" ht="15" customHeight="1">
      <c r="A104" s="199" t="s">
        <v>226</v>
      </c>
      <c r="B104" s="388"/>
      <c r="C104" s="389"/>
      <c r="D104" s="389"/>
      <c r="E104" s="389"/>
      <c r="F104" s="389"/>
      <c r="G104" s="390"/>
    </row>
    <row r="105" spans="1:8" s="198" customFormat="1" ht="15" customHeight="1">
      <c r="A105" s="199" t="s">
        <v>227</v>
      </c>
      <c r="B105" s="391"/>
      <c r="C105" s="392"/>
      <c r="D105" s="392"/>
      <c r="E105" s="392"/>
      <c r="F105" s="392"/>
      <c r="G105" s="393"/>
    </row>
    <row r="106" spans="1:8" s="198" customFormat="1" ht="15" customHeight="1">
      <c r="A106" s="199" t="s">
        <v>228</v>
      </c>
      <c r="B106" s="388"/>
      <c r="C106" s="389"/>
      <c r="D106" s="389"/>
      <c r="E106" s="389"/>
      <c r="F106" s="389"/>
      <c r="G106" s="390"/>
    </row>
    <row r="107" spans="1:8" s="198" customFormat="1" ht="15" customHeight="1"/>
    <row r="108" spans="1:8" s="198" customFormat="1" ht="15" customHeight="1">
      <c r="A108" s="394" t="s">
        <v>229</v>
      </c>
      <c r="B108" s="394"/>
      <c r="E108" s="395" t="s">
        <v>230</v>
      </c>
      <c r="F108" s="396"/>
      <c r="G108" s="397"/>
    </row>
    <row r="109" spans="1:8" s="198" customFormat="1" ht="15" customHeight="1">
      <c r="A109" s="398" t="e">
        <f>IFERROR(H115,H121)</f>
        <v>#DIV/0!</v>
      </c>
      <c r="B109" s="398"/>
      <c r="E109" s="399" t="e">
        <f>IF(A109&lt;=300,"1か月あたり延べ利用者数300人以下 20万円",IF(A109&lt;=600,"1か月あたり延べ利用者数301人以上600人以下 30万円","1か月あたり延べ利用者数601人以上 40万円"))</f>
        <v>#DIV/0!</v>
      </c>
      <c r="F109" s="400"/>
      <c r="G109" s="401"/>
    </row>
    <row r="110" spans="1:8" s="198" customFormat="1" ht="15" customHeight="1">
      <c r="A110" s="398"/>
      <c r="B110" s="398"/>
      <c r="E110" s="402"/>
      <c r="F110" s="403"/>
      <c r="G110" s="404"/>
    </row>
    <row r="111" spans="1:8" s="198" customFormat="1" ht="15" customHeight="1"/>
    <row r="112" spans="1:8" s="198" customFormat="1" ht="15" customHeight="1">
      <c r="A112" s="385" t="s">
        <v>231</v>
      </c>
      <c r="B112" s="385"/>
      <c r="C112" s="385"/>
      <c r="D112" s="385"/>
      <c r="E112" s="385"/>
      <c r="F112" s="385"/>
      <c r="G112" s="385"/>
    </row>
    <row r="113" spans="1:8" s="198" customFormat="1" ht="15" customHeight="1">
      <c r="A113" s="386" t="s">
        <v>232</v>
      </c>
      <c r="B113" s="386"/>
      <c r="C113" s="386"/>
      <c r="D113" s="386"/>
      <c r="E113" s="386"/>
      <c r="F113" s="386"/>
      <c r="G113" s="386"/>
    </row>
    <row r="114" spans="1:8" s="198" customFormat="1" ht="15" customHeight="1">
      <c r="A114" s="200"/>
      <c r="B114" s="199" t="s">
        <v>233</v>
      </c>
      <c r="C114" s="199" t="s">
        <v>234</v>
      </c>
      <c r="D114" s="199" t="s">
        <v>235</v>
      </c>
      <c r="E114" s="199" t="s">
        <v>236</v>
      </c>
      <c r="F114" s="199" t="s">
        <v>237</v>
      </c>
      <c r="G114" s="199" t="s">
        <v>238</v>
      </c>
      <c r="H114" s="201" t="s">
        <v>239</v>
      </c>
    </row>
    <row r="115" spans="1:8" s="198" customFormat="1" ht="15" customHeight="1">
      <c r="A115" s="202" t="s">
        <v>240</v>
      </c>
      <c r="B115" s="203"/>
      <c r="C115" s="203"/>
      <c r="D115" s="203"/>
      <c r="E115" s="203"/>
      <c r="F115" s="203"/>
      <c r="G115" s="203"/>
      <c r="H115" s="198" t="e">
        <f>AVERAGE(B115:G115)</f>
        <v>#DIV/0!</v>
      </c>
    </row>
    <row r="116" spans="1:8" s="198" customFormat="1" ht="15" customHeight="1">
      <c r="A116" s="205" t="s">
        <v>241</v>
      </c>
      <c r="B116" s="203"/>
      <c r="C116" s="203"/>
      <c r="D116" s="203"/>
      <c r="E116" s="203"/>
      <c r="F116" s="203"/>
      <c r="G116" s="203"/>
    </row>
    <row r="117" spans="1:8" s="198" customFormat="1" ht="15" customHeight="1">
      <c r="A117" s="205" t="s">
        <v>242</v>
      </c>
      <c r="B117" s="206"/>
      <c r="C117" s="206"/>
      <c r="D117" s="206"/>
      <c r="E117" s="206"/>
      <c r="F117" s="206"/>
      <c r="G117" s="206"/>
    </row>
    <row r="118" spans="1:8" s="198" customFormat="1" ht="15" customHeight="1">
      <c r="A118" s="385" t="s">
        <v>243</v>
      </c>
      <c r="B118" s="385"/>
      <c r="C118" s="385"/>
      <c r="D118" s="385"/>
      <c r="E118" s="385"/>
      <c r="F118" s="385"/>
      <c r="G118" s="385"/>
    </row>
    <row r="119" spans="1:8" s="198" customFormat="1" ht="15" customHeight="1">
      <c r="A119" s="387" t="s">
        <v>351</v>
      </c>
      <c r="B119" s="387"/>
      <c r="C119" s="387"/>
      <c r="D119" s="387"/>
      <c r="E119" s="387"/>
      <c r="F119" s="387"/>
      <c r="G119" s="387"/>
    </row>
    <row r="120" spans="1:8" s="198" customFormat="1" ht="15" customHeight="1">
      <c r="A120" s="200"/>
      <c r="B120" s="207"/>
      <c r="C120" s="207"/>
      <c r="D120" s="207"/>
      <c r="E120" s="207"/>
      <c r="F120" s="207"/>
      <c r="G120" s="207"/>
      <c r="H120" s="201" t="s">
        <v>239</v>
      </c>
    </row>
    <row r="121" spans="1:8" s="198" customFormat="1" ht="15" customHeight="1">
      <c r="A121" s="202" t="s">
        <v>240</v>
      </c>
      <c r="B121" s="203"/>
      <c r="C121" s="203"/>
      <c r="D121" s="203"/>
      <c r="E121" s="203"/>
      <c r="F121" s="203"/>
      <c r="G121" s="203"/>
      <c r="H121" s="213" t="e">
        <f t="shared" ref="H121" si="2">AVERAGE(B121:G121)</f>
        <v>#DIV/0!</v>
      </c>
    </row>
    <row r="122" spans="1:8" s="198" customFormat="1" ht="15" customHeight="1">
      <c r="A122" s="205" t="s">
        <v>241</v>
      </c>
      <c r="B122" s="203"/>
      <c r="C122" s="203"/>
      <c r="D122" s="203"/>
      <c r="E122" s="203"/>
      <c r="F122" s="203"/>
      <c r="G122" s="203"/>
    </row>
    <row r="123" spans="1:8" s="198" customFormat="1" ht="15" customHeight="1">
      <c r="A123" s="205" t="s">
        <v>242</v>
      </c>
      <c r="B123" s="206"/>
      <c r="C123" s="206"/>
      <c r="D123" s="206"/>
      <c r="E123" s="206"/>
      <c r="F123" s="206"/>
      <c r="G123" s="206"/>
    </row>
    <row r="124" spans="1:8" s="198" customFormat="1" ht="15" customHeight="1"/>
    <row r="125" spans="1:8" s="198" customFormat="1" ht="12">
      <c r="A125" s="195" t="s">
        <v>248</v>
      </c>
      <c r="B125" s="196"/>
      <c r="C125" s="196"/>
      <c r="D125" s="196"/>
      <c r="E125" s="196"/>
      <c r="F125" s="196"/>
      <c r="G125" s="197"/>
    </row>
    <row r="126" spans="1:8" s="198" customFormat="1" ht="15" customHeight="1">
      <c r="A126" s="199" t="s">
        <v>224</v>
      </c>
      <c r="B126" s="388"/>
      <c r="C126" s="389"/>
      <c r="D126" s="389"/>
      <c r="E126" s="389"/>
      <c r="F126" s="389"/>
      <c r="G126" s="390"/>
    </row>
    <row r="127" spans="1:8" s="198" customFormat="1" ht="15" customHeight="1">
      <c r="A127" s="199" t="s">
        <v>225</v>
      </c>
      <c r="B127" s="388"/>
      <c r="C127" s="389"/>
      <c r="D127" s="389"/>
      <c r="E127" s="389"/>
      <c r="F127" s="389"/>
      <c r="G127" s="390"/>
    </row>
    <row r="128" spans="1:8" s="198" customFormat="1" ht="15" customHeight="1">
      <c r="A128" s="199" t="s">
        <v>226</v>
      </c>
      <c r="B128" s="388"/>
      <c r="C128" s="389"/>
      <c r="D128" s="389"/>
      <c r="E128" s="389"/>
      <c r="F128" s="389"/>
      <c r="G128" s="390"/>
    </row>
    <row r="129" spans="1:8" s="198" customFormat="1" ht="15" customHeight="1">
      <c r="A129" s="199" t="s">
        <v>227</v>
      </c>
      <c r="B129" s="391"/>
      <c r="C129" s="392"/>
      <c r="D129" s="392"/>
      <c r="E129" s="392"/>
      <c r="F129" s="392"/>
      <c r="G129" s="393"/>
    </row>
    <row r="130" spans="1:8" s="198" customFormat="1" ht="15" customHeight="1">
      <c r="A130" s="199" t="s">
        <v>228</v>
      </c>
      <c r="B130" s="388"/>
      <c r="C130" s="389"/>
      <c r="D130" s="389"/>
      <c r="E130" s="389"/>
      <c r="F130" s="389"/>
      <c r="G130" s="390"/>
    </row>
    <row r="131" spans="1:8" s="198" customFormat="1" ht="15" customHeight="1"/>
    <row r="132" spans="1:8" s="198" customFormat="1" ht="15" customHeight="1">
      <c r="A132" s="394" t="s">
        <v>229</v>
      </c>
      <c r="B132" s="394"/>
      <c r="E132" s="395" t="s">
        <v>230</v>
      </c>
      <c r="F132" s="396"/>
      <c r="G132" s="397"/>
    </row>
    <row r="133" spans="1:8" s="198" customFormat="1" ht="15" customHeight="1">
      <c r="A133" s="398" t="e">
        <f>IFERROR(H139,H145)</f>
        <v>#DIV/0!</v>
      </c>
      <c r="B133" s="398"/>
      <c r="E133" s="399" t="e">
        <f>IF(A133&lt;=300,"1か月あたり延べ利用者数300人以下 20万円",IF(A133&lt;=600,"1か月あたり延べ利用者数301人以上600人以下 30万円","1か月あたり延べ利用者数601人以上 40万円"))</f>
        <v>#DIV/0!</v>
      </c>
      <c r="F133" s="400"/>
      <c r="G133" s="401"/>
    </row>
    <row r="134" spans="1:8" s="198" customFormat="1" ht="15" customHeight="1">
      <c r="A134" s="398"/>
      <c r="B134" s="398"/>
      <c r="E134" s="402"/>
      <c r="F134" s="403"/>
      <c r="G134" s="404"/>
    </row>
    <row r="135" spans="1:8" s="198" customFormat="1" ht="15" customHeight="1"/>
    <row r="136" spans="1:8" s="198" customFormat="1" ht="15" customHeight="1">
      <c r="A136" s="385" t="s">
        <v>231</v>
      </c>
      <c r="B136" s="385"/>
      <c r="C136" s="385"/>
      <c r="D136" s="385"/>
      <c r="E136" s="385"/>
      <c r="F136" s="385"/>
      <c r="G136" s="385"/>
    </row>
    <row r="137" spans="1:8" s="198" customFormat="1" ht="15" customHeight="1">
      <c r="A137" s="386" t="s">
        <v>232</v>
      </c>
      <c r="B137" s="386"/>
      <c r="C137" s="386"/>
      <c r="D137" s="386"/>
      <c r="E137" s="386"/>
      <c r="F137" s="386"/>
      <c r="G137" s="386"/>
    </row>
    <row r="138" spans="1:8" s="198" customFormat="1" ht="15" customHeight="1">
      <c r="A138" s="200"/>
      <c r="B138" s="199" t="s">
        <v>233</v>
      </c>
      <c r="C138" s="199" t="s">
        <v>234</v>
      </c>
      <c r="D138" s="199" t="s">
        <v>235</v>
      </c>
      <c r="E138" s="199" t="s">
        <v>236</v>
      </c>
      <c r="F138" s="199" t="s">
        <v>237</v>
      </c>
      <c r="G138" s="199" t="s">
        <v>238</v>
      </c>
      <c r="H138" s="201" t="s">
        <v>239</v>
      </c>
    </row>
    <row r="139" spans="1:8" s="198" customFormat="1" ht="15" customHeight="1">
      <c r="A139" s="202" t="s">
        <v>240</v>
      </c>
      <c r="B139" s="203"/>
      <c r="C139" s="203"/>
      <c r="D139" s="203"/>
      <c r="E139" s="203"/>
      <c r="F139" s="203"/>
      <c r="G139" s="203"/>
      <c r="H139" s="198" t="e">
        <f>AVERAGE(B139:G139)</f>
        <v>#DIV/0!</v>
      </c>
    </row>
    <row r="140" spans="1:8" s="198" customFormat="1" ht="15" customHeight="1">
      <c r="A140" s="205" t="s">
        <v>241</v>
      </c>
      <c r="B140" s="203"/>
      <c r="C140" s="214"/>
      <c r="D140" s="203"/>
      <c r="E140" s="203"/>
      <c r="F140" s="203"/>
      <c r="G140" s="203"/>
    </row>
    <row r="141" spans="1:8" s="198" customFormat="1" ht="15" customHeight="1">
      <c r="A141" s="205" t="s">
        <v>242</v>
      </c>
      <c r="B141" s="206"/>
      <c r="C141" s="206"/>
      <c r="D141" s="206"/>
      <c r="E141" s="206"/>
      <c r="F141" s="206"/>
      <c r="G141" s="206"/>
    </row>
    <row r="142" spans="1:8" s="198" customFormat="1" ht="15" customHeight="1">
      <c r="A142" s="385" t="s">
        <v>243</v>
      </c>
      <c r="B142" s="385"/>
      <c r="C142" s="385"/>
      <c r="D142" s="385"/>
      <c r="E142" s="385"/>
      <c r="F142" s="385"/>
      <c r="G142" s="385"/>
    </row>
    <row r="143" spans="1:8" s="198" customFormat="1" ht="15" customHeight="1">
      <c r="A143" s="387" t="s">
        <v>352</v>
      </c>
      <c r="B143" s="387"/>
      <c r="C143" s="387"/>
      <c r="D143" s="387"/>
      <c r="E143" s="387"/>
      <c r="F143" s="387"/>
      <c r="G143" s="387"/>
    </row>
    <row r="144" spans="1:8" s="198" customFormat="1" ht="15" customHeight="1">
      <c r="A144" s="200"/>
      <c r="B144" s="207"/>
      <c r="C144" s="207"/>
      <c r="D144" s="207"/>
      <c r="E144" s="207"/>
      <c r="F144" s="207"/>
      <c r="G144" s="207"/>
      <c r="H144" s="201" t="s">
        <v>239</v>
      </c>
    </row>
    <row r="145" spans="1:8" s="198" customFormat="1" ht="15" customHeight="1">
      <c r="A145" s="202" t="s">
        <v>240</v>
      </c>
      <c r="B145" s="203"/>
      <c r="C145" s="203"/>
      <c r="D145" s="203"/>
      <c r="E145" s="203"/>
      <c r="F145" s="203"/>
      <c r="G145" s="203"/>
      <c r="H145" s="213" t="e">
        <f t="shared" ref="H145" si="3">AVERAGE(B145:G145)</f>
        <v>#DIV/0!</v>
      </c>
    </row>
    <row r="146" spans="1:8" s="198" customFormat="1" ht="15" customHeight="1">
      <c r="A146" s="205" t="s">
        <v>241</v>
      </c>
      <c r="B146" s="203"/>
      <c r="C146" s="203"/>
      <c r="D146" s="203"/>
      <c r="E146" s="203"/>
      <c r="F146" s="203"/>
      <c r="G146" s="203"/>
    </row>
    <row r="147" spans="1:8" s="198" customFormat="1" ht="15" customHeight="1">
      <c r="A147" s="205" t="s">
        <v>242</v>
      </c>
      <c r="B147" s="206"/>
      <c r="C147" s="206"/>
      <c r="D147" s="206"/>
      <c r="E147" s="206"/>
      <c r="F147" s="206"/>
      <c r="G147" s="206"/>
    </row>
    <row r="148" spans="1:8" s="198" customFormat="1" ht="15" customHeight="1">
      <c r="A148" s="212"/>
      <c r="B148" s="213"/>
      <c r="C148" s="213"/>
      <c r="D148" s="213"/>
      <c r="E148" s="213"/>
      <c r="F148" s="213"/>
      <c r="G148" s="213"/>
    </row>
    <row r="149" spans="1:8" s="198" customFormat="1" ht="12">
      <c r="A149" s="195" t="s">
        <v>249</v>
      </c>
      <c r="B149" s="196"/>
      <c r="C149" s="196"/>
      <c r="D149" s="196"/>
      <c r="E149" s="196"/>
      <c r="F149" s="196"/>
      <c r="G149" s="197"/>
    </row>
    <row r="150" spans="1:8" s="198" customFormat="1" ht="15" customHeight="1">
      <c r="A150" s="199" t="s">
        <v>224</v>
      </c>
      <c r="B150" s="388"/>
      <c r="C150" s="389"/>
      <c r="D150" s="389"/>
      <c r="E150" s="389"/>
      <c r="F150" s="389"/>
      <c r="G150" s="390"/>
    </row>
    <row r="151" spans="1:8" s="198" customFormat="1" ht="15" customHeight="1">
      <c r="A151" s="199" t="s">
        <v>225</v>
      </c>
      <c r="B151" s="388"/>
      <c r="C151" s="389"/>
      <c r="D151" s="389"/>
      <c r="E151" s="389"/>
      <c r="F151" s="389"/>
      <c r="G151" s="390"/>
    </row>
    <row r="152" spans="1:8" s="198" customFormat="1" ht="15" customHeight="1">
      <c r="A152" s="199" t="s">
        <v>226</v>
      </c>
      <c r="B152" s="388"/>
      <c r="C152" s="389"/>
      <c r="D152" s="389"/>
      <c r="E152" s="389"/>
      <c r="F152" s="389"/>
      <c r="G152" s="390"/>
    </row>
    <row r="153" spans="1:8" s="198" customFormat="1" ht="15" customHeight="1">
      <c r="A153" s="199" t="s">
        <v>227</v>
      </c>
      <c r="B153" s="391"/>
      <c r="C153" s="392"/>
      <c r="D153" s="392"/>
      <c r="E153" s="392"/>
      <c r="F153" s="392"/>
      <c r="G153" s="393"/>
    </row>
    <row r="154" spans="1:8" s="198" customFormat="1" ht="15" customHeight="1">
      <c r="A154" s="199" t="s">
        <v>228</v>
      </c>
      <c r="B154" s="388"/>
      <c r="C154" s="389"/>
      <c r="D154" s="389"/>
      <c r="E154" s="389"/>
      <c r="F154" s="389"/>
      <c r="G154" s="390"/>
    </row>
    <row r="155" spans="1:8" s="198" customFormat="1" ht="15" customHeight="1"/>
    <row r="156" spans="1:8" s="198" customFormat="1" ht="15" customHeight="1">
      <c r="A156" s="394" t="s">
        <v>229</v>
      </c>
      <c r="B156" s="394"/>
      <c r="E156" s="395" t="s">
        <v>230</v>
      </c>
      <c r="F156" s="396"/>
      <c r="G156" s="397"/>
    </row>
    <row r="157" spans="1:8" s="198" customFormat="1" ht="15" customHeight="1">
      <c r="A157" s="398" t="e">
        <f>IFERROR(H163,H169)</f>
        <v>#DIV/0!</v>
      </c>
      <c r="B157" s="398"/>
      <c r="E157" s="399" t="e">
        <f>IF(A157&lt;=300,"1か月あたり延べ利用者数300人以下 20万円",IF(A157&lt;=600,"1か月あたり延べ利用者数301人以上600人以下 30万円","1か月あたり延べ利用者数601人以上 40万円"))</f>
        <v>#DIV/0!</v>
      </c>
      <c r="F157" s="400"/>
      <c r="G157" s="401"/>
    </row>
    <row r="158" spans="1:8" s="198" customFormat="1" ht="15" customHeight="1">
      <c r="A158" s="398"/>
      <c r="B158" s="398"/>
      <c r="E158" s="402"/>
      <c r="F158" s="403"/>
      <c r="G158" s="404"/>
    </row>
    <row r="159" spans="1:8" s="198" customFormat="1" ht="15" customHeight="1"/>
    <row r="160" spans="1:8" s="198" customFormat="1" ht="15" customHeight="1">
      <c r="A160" s="385" t="s">
        <v>231</v>
      </c>
      <c r="B160" s="385"/>
      <c r="C160" s="385"/>
      <c r="D160" s="385"/>
      <c r="E160" s="385"/>
      <c r="F160" s="385"/>
      <c r="G160" s="385"/>
    </row>
    <row r="161" spans="1:8" s="198" customFormat="1" ht="15" customHeight="1">
      <c r="A161" s="386" t="s">
        <v>232</v>
      </c>
      <c r="B161" s="386"/>
      <c r="C161" s="386"/>
      <c r="D161" s="386"/>
      <c r="E161" s="386"/>
      <c r="F161" s="386"/>
      <c r="G161" s="386"/>
    </row>
    <row r="162" spans="1:8" s="198" customFormat="1" ht="15" customHeight="1">
      <c r="A162" s="200"/>
      <c r="B162" s="199" t="s">
        <v>233</v>
      </c>
      <c r="C162" s="199" t="s">
        <v>234</v>
      </c>
      <c r="D162" s="199" t="s">
        <v>235</v>
      </c>
      <c r="E162" s="199" t="s">
        <v>236</v>
      </c>
      <c r="F162" s="199" t="s">
        <v>237</v>
      </c>
      <c r="G162" s="199" t="s">
        <v>238</v>
      </c>
      <c r="H162" s="198" t="s">
        <v>239</v>
      </c>
    </row>
    <row r="163" spans="1:8" s="198" customFormat="1" ht="15" customHeight="1">
      <c r="A163" s="202" t="s">
        <v>240</v>
      </c>
      <c r="B163" s="203"/>
      <c r="C163" s="203"/>
      <c r="D163" s="203"/>
      <c r="E163" s="203"/>
      <c r="F163" s="203"/>
      <c r="G163" s="203"/>
      <c r="H163" s="198" t="e">
        <f>AVERAGE(B163:G163)</f>
        <v>#DIV/0!</v>
      </c>
    </row>
    <row r="164" spans="1:8" s="198" customFormat="1" ht="15" customHeight="1">
      <c r="A164" s="205" t="s">
        <v>241</v>
      </c>
      <c r="B164" s="203"/>
      <c r="C164" s="203"/>
      <c r="D164" s="203"/>
      <c r="E164" s="203"/>
      <c r="F164" s="203"/>
      <c r="G164" s="203"/>
    </row>
    <row r="165" spans="1:8" s="198" customFormat="1" ht="15" customHeight="1">
      <c r="A165" s="205" t="s">
        <v>242</v>
      </c>
      <c r="B165" s="206"/>
      <c r="C165" s="206"/>
      <c r="D165" s="206"/>
      <c r="E165" s="206"/>
      <c r="F165" s="206"/>
      <c r="G165" s="206"/>
    </row>
    <row r="166" spans="1:8" s="198" customFormat="1" ht="15" customHeight="1">
      <c r="A166" s="385" t="s">
        <v>243</v>
      </c>
      <c r="B166" s="385"/>
      <c r="C166" s="385"/>
      <c r="D166" s="385"/>
      <c r="E166" s="385"/>
      <c r="F166" s="385"/>
      <c r="G166" s="385"/>
    </row>
    <row r="167" spans="1:8" s="198" customFormat="1" ht="15" customHeight="1">
      <c r="A167" s="387" t="s">
        <v>353</v>
      </c>
      <c r="B167" s="387"/>
      <c r="C167" s="387"/>
      <c r="D167" s="387"/>
      <c r="E167" s="387"/>
      <c r="F167" s="387"/>
      <c r="G167" s="387"/>
    </row>
    <row r="168" spans="1:8" s="198" customFormat="1" ht="15" customHeight="1">
      <c r="A168" s="200"/>
      <c r="B168" s="207"/>
      <c r="C168" s="207"/>
      <c r="D168" s="207"/>
      <c r="E168" s="207"/>
      <c r="F168" s="207"/>
      <c r="G168" s="207"/>
      <c r="H168" s="198" t="s">
        <v>239</v>
      </c>
    </row>
    <row r="169" spans="1:8" s="198" customFormat="1" ht="15" customHeight="1">
      <c r="A169" s="202" t="s">
        <v>240</v>
      </c>
      <c r="B169" s="203"/>
      <c r="C169" s="203"/>
      <c r="D169" s="203"/>
      <c r="E169" s="203"/>
      <c r="F169" s="203"/>
      <c r="G169" s="203"/>
      <c r="H169" s="210" t="e">
        <f>AVERAGE(B169:G169)</f>
        <v>#DIV/0!</v>
      </c>
    </row>
    <row r="170" spans="1:8" s="198" customFormat="1" ht="15" customHeight="1">
      <c r="A170" s="205" t="s">
        <v>241</v>
      </c>
      <c r="B170" s="203"/>
      <c r="C170" s="203"/>
      <c r="D170" s="203"/>
      <c r="E170" s="203"/>
      <c r="F170" s="203"/>
      <c r="G170" s="203"/>
    </row>
    <row r="171" spans="1:8" s="198" customFormat="1" ht="15" customHeight="1">
      <c r="A171" s="205" t="s">
        <v>242</v>
      </c>
      <c r="B171" s="206"/>
      <c r="C171" s="206"/>
      <c r="D171" s="206"/>
      <c r="E171" s="206"/>
      <c r="F171" s="206"/>
      <c r="G171" s="206"/>
    </row>
    <row r="172" spans="1:8" s="198" customFormat="1" ht="15" customHeight="1"/>
    <row r="173" spans="1:8" s="198" customFormat="1" ht="12">
      <c r="A173" s="195" t="s">
        <v>250</v>
      </c>
      <c r="B173" s="196"/>
      <c r="C173" s="196"/>
      <c r="D173" s="196"/>
      <c r="E173" s="196"/>
      <c r="F173" s="196"/>
      <c r="G173" s="197"/>
    </row>
    <row r="174" spans="1:8" s="198" customFormat="1" ht="15" customHeight="1">
      <c r="A174" s="199" t="s">
        <v>224</v>
      </c>
      <c r="B174" s="388"/>
      <c r="C174" s="389"/>
      <c r="D174" s="389"/>
      <c r="E174" s="389"/>
      <c r="F174" s="389"/>
      <c r="G174" s="390"/>
    </row>
    <row r="175" spans="1:8" s="198" customFormat="1" ht="15" customHeight="1">
      <c r="A175" s="199" t="s">
        <v>225</v>
      </c>
      <c r="B175" s="388"/>
      <c r="C175" s="389"/>
      <c r="D175" s="389"/>
      <c r="E175" s="389"/>
      <c r="F175" s="389"/>
      <c r="G175" s="390"/>
    </row>
    <row r="176" spans="1:8" s="198" customFormat="1" ht="15" customHeight="1">
      <c r="A176" s="199" t="s">
        <v>226</v>
      </c>
      <c r="B176" s="388"/>
      <c r="C176" s="389"/>
      <c r="D176" s="389"/>
      <c r="E176" s="389"/>
      <c r="F176" s="389"/>
      <c r="G176" s="390"/>
    </row>
    <row r="177" spans="1:8" s="198" customFormat="1" ht="15" customHeight="1">
      <c r="A177" s="199" t="s">
        <v>227</v>
      </c>
      <c r="B177" s="391"/>
      <c r="C177" s="392"/>
      <c r="D177" s="392"/>
      <c r="E177" s="392"/>
      <c r="F177" s="392"/>
      <c r="G177" s="393"/>
    </row>
    <row r="178" spans="1:8" s="198" customFormat="1" ht="15" customHeight="1">
      <c r="A178" s="199" t="s">
        <v>228</v>
      </c>
      <c r="B178" s="388"/>
      <c r="C178" s="389"/>
      <c r="D178" s="389"/>
      <c r="E178" s="389"/>
      <c r="F178" s="389"/>
      <c r="G178" s="390"/>
    </row>
    <row r="179" spans="1:8" s="198" customFormat="1" ht="15" customHeight="1"/>
    <row r="180" spans="1:8" s="198" customFormat="1" ht="15" customHeight="1">
      <c r="A180" s="394" t="s">
        <v>229</v>
      </c>
      <c r="B180" s="394"/>
      <c r="E180" s="395" t="s">
        <v>230</v>
      </c>
      <c r="F180" s="396"/>
      <c r="G180" s="397"/>
    </row>
    <row r="181" spans="1:8" s="198" customFormat="1" ht="15" customHeight="1">
      <c r="A181" s="398" t="e">
        <f>IFERROR(H187,H193)</f>
        <v>#DIV/0!</v>
      </c>
      <c r="B181" s="398"/>
      <c r="E181" s="399" t="e">
        <f>IF(A181&lt;=300,"1か月あたり延べ利用者数300人以下 20万円",IF(A181&lt;=600,"1か月あたり延べ利用者数301人以上600人以下 30万円","1か月あたり延べ利用者数601人以上 40万円"))</f>
        <v>#DIV/0!</v>
      </c>
      <c r="F181" s="400"/>
      <c r="G181" s="401"/>
    </row>
    <row r="182" spans="1:8" s="198" customFormat="1" ht="15" customHeight="1">
      <c r="A182" s="398"/>
      <c r="B182" s="398"/>
      <c r="E182" s="402"/>
      <c r="F182" s="403"/>
      <c r="G182" s="404"/>
    </row>
    <row r="183" spans="1:8" s="198" customFormat="1" ht="15" customHeight="1"/>
    <row r="184" spans="1:8" s="198" customFormat="1" ht="15" customHeight="1">
      <c r="A184" s="385" t="s">
        <v>231</v>
      </c>
      <c r="B184" s="385"/>
      <c r="C184" s="385"/>
      <c r="D184" s="385"/>
      <c r="E184" s="385"/>
      <c r="F184" s="385"/>
      <c r="G184" s="385"/>
    </row>
    <row r="185" spans="1:8" s="198" customFormat="1" ht="15" customHeight="1">
      <c r="A185" s="386" t="s">
        <v>232</v>
      </c>
      <c r="B185" s="386"/>
      <c r="C185" s="386"/>
      <c r="D185" s="386"/>
      <c r="E185" s="386"/>
      <c r="F185" s="386"/>
      <c r="G185" s="386"/>
    </row>
    <row r="186" spans="1:8" s="198" customFormat="1" ht="15" customHeight="1">
      <c r="A186" s="200"/>
      <c r="B186" s="199" t="s">
        <v>233</v>
      </c>
      <c r="C186" s="199" t="s">
        <v>234</v>
      </c>
      <c r="D186" s="199" t="s">
        <v>235</v>
      </c>
      <c r="E186" s="199" t="s">
        <v>236</v>
      </c>
      <c r="F186" s="199" t="s">
        <v>237</v>
      </c>
      <c r="G186" s="199" t="s">
        <v>238</v>
      </c>
      <c r="H186" s="198" t="s">
        <v>239</v>
      </c>
    </row>
    <row r="187" spans="1:8" s="198" customFormat="1" ht="15" customHeight="1">
      <c r="A187" s="202" t="s">
        <v>240</v>
      </c>
      <c r="B187" s="203"/>
      <c r="C187" s="203"/>
      <c r="D187" s="203"/>
      <c r="E187" s="203"/>
      <c r="F187" s="203"/>
      <c r="G187" s="203"/>
      <c r="H187" s="198" t="e">
        <f>AVERAGE(B187:G187)</f>
        <v>#DIV/0!</v>
      </c>
    </row>
    <row r="188" spans="1:8" s="198" customFormat="1" ht="15" customHeight="1">
      <c r="A188" s="205" t="s">
        <v>241</v>
      </c>
      <c r="B188" s="203"/>
      <c r="C188" s="203"/>
      <c r="D188" s="203"/>
      <c r="E188" s="203"/>
      <c r="F188" s="203"/>
      <c r="G188" s="203"/>
    </row>
    <row r="189" spans="1:8" s="198" customFormat="1" ht="15" customHeight="1">
      <c r="A189" s="205" t="s">
        <v>242</v>
      </c>
      <c r="B189" s="206"/>
      <c r="C189" s="206"/>
      <c r="D189" s="206"/>
      <c r="E189" s="206"/>
      <c r="F189" s="206"/>
      <c r="G189" s="206"/>
    </row>
    <row r="190" spans="1:8" s="198" customFormat="1" ht="15" customHeight="1">
      <c r="A190" s="385" t="s">
        <v>243</v>
      </c>
      <c r="B190" s="385"/>
      <c r="C190" s="385"/>
      <c r="D190" s="385"/>
      <c r="E190" s="385"/>
      <c r="F190" s="385"/>
      <c r="G190" s="385"/>
    </row>
    <row r="191" spans="1:8" s="198" customFormat="1" ht="15" customHeight="1">
      <c r="A191" s="387" t="s">
        <v>354</v>
      </c>
      <c r="B191" s="387"/>
      <c r="C191" s="387"/>
      <c r="D191" s="387"/>
      <c r="E191" s="387"/>
      <c r="F191" s="387"/>
      <c r="G191" s="387"/>
    </row>
    <row r="192" spans="1:8" s="198" customFormat="1" ht="15" customHeight="1">
      <c r="A192" s="200"/>
      <c r="B192" s="207"/>
      <c r="C192" s="207"/>
      <c r="D192" s="207"/>
      <c r="E192" s="207"/>
      <c r="F192" s="207"/>
      <c r="G192" s="207"/>
      <c r="H192" s="198" t="s">
        <v>239</v>
      </c>
    </row>
    <row r="193" spans="1:8" s="198" customFormat="1" ht="15" customHeight="1">
      <c r="A193" s="202" t="s">
        <v>240</v>
      </c>
      <c r="B193" s="203"/>
      <c r="C193" s="203"/>
      <c r="D193" s="203"/>
      <c r="E193" s="203"/>
      <c r="F193" s="203"/>
      <c r="G193" s="203"/>
      <c r="H193" s="213" t="e">
        <f t="shared" ref="H193" si="4">AVERAGE(B193:G193)</f>
        <v>#DIV/0!</v>
      </c>
    </row>
    <row r="194" spans="1:8" s="198" customFormat="1" ht="15" customHeight="1">
      <c r="A194" s="205" t="s">
        <v>241</v>
      </c>
      <c r="B194" s="203"/>
      <c r="C194" s="203"/>
      <c r="D194" s="203"/>
      <c r="E194" s="203"/>
      <c r="F194" s="203"/>
      <c r="G194" s="203"/>
    </row>
    <row r="195" spans="1:8" s="198" customFormat="1" ht="15" customHeight="1">
      <c r="A195" s="205" t="s">
        <v>242</v>
      </c>
      <c r="B195" s="206"/>
      <c r="C195" s="206"/>
      <c r="D195" s="206"/>
      <c r="E195" s="206"/>
      <c r="F195" s="206"/>
      <c r="G195" s="206"/>
    </row>
  </sheetData>
  <mergeCells count="105">
    <mergeCell ref="A2:G2"/>
    <mergeCell ref="B6:G6"/>
    <mergeCell ref="B7:G7"/>
    <mergeCell ref="B8:G8"/>
    <mergeCell ref="B9:G9"/>
    <mergeCell ref="B10:G10"/>
    <mergeCell ref="A22:G22"/>
    <mergeCell ref="A23:G23"/>
    <mergeCell ref="B30:G30"/>
    <mergeCell ref="B31:G31"/>
    <mergeCell ref="B32:G32"/>
    <mergeCell ref="B33:G33"/>
    <mergeCell ref="A12:B12"/>
    <mergeCell ref="E12:G12"/>
    <mergeCell ref="A13:B14"/>
    <mergeCell ref="E13:G14"/>
    <mergeCell ref="A16:G16"/>
    <mergeCell ref="A17:G17"/>
    <mergeCell ref="A41:G41"/>
    <mergeCell ref="A46:G46"/>
    <mergeCell ref="A47:G47"/>
    <mergeCell ref="B54:G54"/>
    <mergeCell ref="B55:G55"/>
    <mergeCell ref="B56:G56"/>
    <mergeCell ref="B34:G34"/>
    <mergeCell ref="A36:B36"/>
    <mergeCell ref="E36:G36"/>
    <mergeCell ref="A37:B38"/>
    <mergeCell ref="E37:G38"/>
    <mergeCell ref="A40:G40"/>
    <mergeCell ref="A64:G64"/>
    <mergeCell ref="A65:G65"/>
    <mergeCell ref="A70:G70"/>
    <mergeCell ref="A71:G71"/>
    <mergeCell ref="B78:G78"/>
    <mergeCell ref="B79:G79"/>
    <mergeCell ref="B57:G57"/>
    <mergeCell ref="B58:G58"/>
    <mergeCell ref="A60:B60"/>
    <mergeCell ref="E60:G60"/>
    <mergeCell ref="A61:B62"/>
    <mergeCell ref="E61:G62"/>
    <mergeCell ref="A88:G88"/>
    <mergeCell ref="A89:G89"/>
    <mergeCell ref="A94:G94"/>
    <mergeCell ref="A95:G95"/>
    <mergeCell ref="B102:G102"/>
    <mergeCell ref="B103:G103"/>
    <mergeCell ref="B80:G80"/>
    <mergeCell ref="B81:G81"/>
    <mergeCell ref="B82:G82"/>
    <mergeCell ref="A84:B84"/>
    <mergeCell ref="E84:G84"/>
    <mergeCell ref="A85:B86"/>
    <mergeCell ref="E85:G86"/>
    <mergeCell ref="A112:G112"/>
    <mergeCell ref="A113:G113"/>
    <mergeCell ref="A118:G118"/>
    <mergeCell ref="A119:G119"/>
    <mergeCell ref="B126:G126"/>
    <mergeCell ref="B127:G127"/>
    <mergeCell ref="B104:G104"/>
    <mergeCell ref="B105:G105"/>
    <mergeCell ref="B106:G106"/>
    <mergeCell ref="A108:B108"/>
    <mergeCell ref="E108:G108"/>
    <mergeCell ref="A109:B110"/>
    <mergeCell ref="E109:G110"/>
    <mergeCell ref="A136:G136"/>
    <mergeCell ref="A137:G137"/>
    <mergeCell ref="A142:G142"/>
    <mergeCell ref="A143:G143"/>
    <mergeCell ref="B150:G150"/>
    <mergeCell ref="B151:G151"/>
    <mergeCell ref="B128:G128"/>
    <mergeCell ref="B129:G129"/>
    <mergeCell ref="B130:G130"/>
    <mergeCell ref="A132:B132"/>
    <mergeCell ref="E132:G132"/>
    <mergeCell ref="A133:B134"/>
    <mergeCell ref="E133:G134"/>
    <mergeCell ref="A160:G160"/>
    <mergeCell ref="A161:G161"/>
    <mergeCell ref="A166:G166"/>
    <mergeCell ref="A167:G167"/>
    <mergeCell ref="B174:G174"/>
    <mergeCell ref="B175:G175"/>
    <mergeCell ref="B152:G152"/>
    <mergeCell ref="B153:G153"/>
    <mergeCell ref="B154:G154"/>
    <mergeCell ref="A156:B156"/>
    <mergeCell ref="E156:G156"/>
    <mergeCell ref="A157:B158"/>
    <mergeCell ref="E157:G158"/>
    <mergeCell ref="A184:G184"/>
    <mergeCell ref="A185:G185"/>
    <mergeCell ref="A190:G190"/>
    <mergeCell ref="A191:G191"/>
    <mergeCell ref="B176:G176"/>
    <mergeCell ref="B177:G177"/>
    <mergeCell ref="B178:G178"/>
    <mergeCell ref="A180:B180"/>
    <mergeCell ref="E180:G180"/>
    <mergeCell ref="A181:B182"/>
    <mergeCell ref="E181:G182"/>
  </mergeCells>
  <phoneticPr fontId="7"/>
  <pageMargins left="0.7" right="0.7" top="0.75" bottom="0.75" header="0.3" footer="0.3"/>
  <pageSetup paperSize="9" scale="89" fitToHeight="0"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16</vt:i4>
      </vt:variant>
    </vt:vector>
  </HeadingPairs>
  <TitlesOfParts>
    <vt:vector size="30" baseType="lpstr">
      <vt:lpstr>(はじめにお読み下さい)申請書の使い方</vt:lpstr>
      <vt:lpstr>交付申請書及び実績報告書</vt:lpstr>
      <vt:lpstr>申請額一覧</vt:lpstr>
      <vt:lpstr>個票1</vt:lpstr>
      <vt:lpstr>個票2</vt:lpstr>
      <vt:lpstr>個票3</vt:lpstr>
      <vt:lpstr>個票4</vt:lpstr>
      <vt:lpstr>個票5</vt:lpstr>
      <vt:lpstr>提供実績（通所系）</vt:lpstr>
      <vt:lpstr>提供実績（訪問系）</vt:lpstr>
      <vt:lpstr>銀行口座情報</vt:lpstr>
      <vt:lpstr>単価表</vt:lpstr>
      <vt:lpstr>リスト</vt:lpstr>
      <vt:lpstr>単価表（通所系・訪問系）</vt:lpstr>
      <vt:lpstr>銀行口座情報!Print_Area</vt:lpstr>
      <vt:lpstr>個票1!Print_Area</vt:lpstr>
      <vt:lpstr>個票2!Print_Area</vt:lpstr>
      <vt:lpstr>個票3!Print_Area</vt:lpstr>
      <vt:lpstr>個票4!Print_Area</vt:lpstr>
      <vt:lpstr>個票5!Print_Area</vt:lpstr>
      <vt:lpstr>交付申請書及び実績報告書!Print_Area</vt:lpstr>
      <vt:lpstr>申請額一覧!Print_Area</vt:lpstr>
      <vt:lpstr>単価表!Print_Area</vt:lpstr>
      <vt:lpstr>'提供実績（通所系）'!Print_Area</vt:lpstr>
      <vt:lpstr>'提供実績（訪問系）'!Print_Area</vt:lpstr>
      <vt:lpstr>なし</vt:lpstr>
      <vt:lpstr>リスト!通所系</vt:lpstr>
      <vt:lpstr>訪問回数</vt:lpstr>
      <vt:lpstr>リスト!訪問系</vt:lpstr>
      <vt:lpstr>利用者数</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高島　菜々子</cp:lastModifiedBy>
  <cp:revision/>
  <cp:lastPrinted>2026-08-05T06:43:16Z</cp:lastPrinted>
  <dcterms:created xsi:type="dcterms:W3CDTF">2018-06-19T01:27:02Z</dcterms:created>
  <dcterms:modified xsi:type="dcterms:W3CDTF">2026-08-18T02:55:03Z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