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営繕課共有\1_工事関係\008.週休２日\★R0804改正\公表用\"/>
    </mc:Choice>
  </mc:AlternateContent>
  <xr:revisionPtr revIDLastSave="0" documentId="13_ncr:1_{BE9D66F9-9433-4544-8A1F-C7E1F6142A1F}" xr6:coauthVersionLast="47" xr6:coauthVersionMax="47" xr10:uidLastSave="{00000000-0000-0000-0000-000000000000}"/>
  <bookViews>
    <workbookView xWindow="28680" yWindow="-210" windowWidth="29040" windowHeight="15720" tabRatio="804" activeTab="2" xr2:uid="{00000000-000D-0000-FFFF-FFFF00000000}"/>
  </bookViews>
  <sheets>
    <sheet name="はじめにお読みください" sheetId="18" r:id="rId1"/>
    <sheet name="初期入力" sheetId="4" r:id="rId2"/>
    <sheet name="（R8.4.13～）休日等取得実績書" sheetId="27" r:id="rId3"/>
    <sheet name="（R8.4.13～）休日等取得実績書【記入例】" sheetId="28" r:id="rId4"/>
    <sheet name="（R7.5.1～）休日等取得実績書" sheetId="25" r:id="rId5"/>
    <sheet name="（R7.5.1～）休日等取得実績書【記入例】" sheetId="26" r:id="rId6"/>
    <sheet name="（R6.5.1～）休日等取得実績書 " sheetId="23" r:id="rId7"/>
    <sheet name="（R6.5.1～）休日等取得実績書【記入例】" sheetId="24" r:id="rId8"/>
    <sheet name="（R5.11.1～）休日等取得実績書" sheetId="19" r:id="rId9"/>
    <sheet name="旬報(3月)" sheetId="2" state="hidden" r:id="rId10"/>
    <sheet name="旬報(4月)" sheetId="6" state="hidden" r:id="rId11"/>
    <sheet name="旬報(5月)" sheetId="7" state="hidden" r:id="rId12"/>
    <sheet name="旬報(6月)" sheetId="8" state="hidden" r:id="rId13"/>
    <sheet name="旬報(7月)" sheetId="9" state="hidden" r:id="rId14"/>
    <sheet name="旬報(8月)" sheetId="10" state="hidden" r:id="rId15"/>
    <sheet name="旬報(9月)" sheetId="11" state="hidden" r:id="rId16"/>
    <sheet name="旬報(10月)" sheetId="12" state="hidden" r:id="rId17"/>
    <sheet name="旬報(11月)" sheetId="13" state="hidden" r:id="rId18"/>
    <sheet name="旬報(12月)" sheetId="14" state="hidden" r:id="rId19"/>
    <sheet name="旬報(翌1月)" sheetId="15" state="hidden" r:id="rId20"/>
    <sheet name="旬報(翌2月)" sheetId="16" state="hidden" r:id="rId21"/>
    <sheet name="旬報(翌3月)" sheetId="17" state="hidden" r:id="rId22"/>
    <sheet name="（R5.11.1～）休日等取得実績書【記入例】 " sheetId="20" r:id="rId23"/>
    <sheet name="（R5.8.15～）休日等取得計画（実績）書" sheetId="21" r:id="rId24"/>
    <sheet name="（R5.8.15～）休日等取得実績書【記入例】" sheetId="22" r:id="rId25"/>
    <sheet name="ｶﾚﾝﾀﾞｰ" sheetId="3" r:id="rId26"/>
  </sheets>
  <definedNames>
    <definedName name="BOX表示" localSheetId="23">'（R5.8.15～）休日等取得計画（実績）書'!BOX表示</definedName>
    <definedName name="BOX表示" localSheetId="24">'（R5.8.15～）休日等取得実績書【記入例】'!BOX表示</definedName>
    <definedName name="BOX表示">[0]!BOX表示</definedName>
    <definedName name="_xlnm.Print_Area" localSheetId="8">'（R5.11.1～）休日等取得実績書'!$A$1:$AK$54</definedName>
    <definedName name="_xlnm.Print_Area" localSheetId="22">'（R5.11.1～）休日等取得実績書【記入例】 '!$A$1:$AK$52</definedName>
    <definedName name="_xlnm.Print_Area" localSheetId="23">'（R5.8.15～）休日等取得計画（実績）書'!$A$1:$AK$65</definedName>
    <definedName name="_xlnm.Print_Area" localSheetId="24">'（R5.8.15～）休日等取得実績書【記入例】'!$A$1:$AK$65</definedName>
    <definedName name="_xlnm.Print_Area" localSheetId="6">'（R6.5.1～）休日等取得実績書 '!$A$1:$AL$54</definedName>
    <definedName name="_xlnm.Print_Area" localSheetId="7">'（R6.5.1～）休日等取得実績書【記入例】'!$A$1:$AL$52</definedName>
    <definedName name="_xlnm.Print_Area" localSheetId="4">'（R7.5.1～）休日等取得実績書'!$A$1:$AL$54</definedName>
    <definedName name="_xlnm.Print_Area" localSheetId="5">'（R7.5.1～）休日等取得実績書【記入例】'!$A$1:$AL$52</definedName>
    <definedName name="_xlnm.Print_Area" localSheetId="2">'（R8.4.13～）休日等取得実績書'!$A$1:$AL$54</definedName>
    <definedName name="_xlnm.Print_Area" localSheetId="3">'（R8.4.13～）休日等取得実績書【記入例】'!$A$1:$AL$52</definedName>
    <definedName name="_xlnm.Print_Area" localSheetId="25">ｶﾚﾝﾀﾞｰ!$B$3</definedName>
    <definedName name="_xlnm.Print_Area" localSheetId="0">はじめにお読みください!$B$1:$L$38</definedName>
    <definedName name="_xlnm.Print_Area" localSheetId="16">'旬報(10月)'!$C$3:$K$34,'旬報(10月)'!$M$3:$U$34,'旬報(10月)'!$C$36:$K$54,'旬報(10月)'!$M$36:$U$54,'旬報(10月)'!$C$56:$K$74,'旬報(10月)'!$M$56:$U$74</definedName>
    <definedName name="_xlnm.Print_Area" localSheetId="17">'旬報(11月)'!$C$3:$K$34,'旬報(11月)'!$M$3:$U$34,'旬報(11月)'!$C$36:$K$54,'旬報(11月)'!$M$36:$U$54,'旬報(11月)'!$C$56:$K$74,'旬報(11月)'!$M$56:$U$74</definedName>
    <definedName name="_xlnm.Print_Area" localSheetId="18">'旬報(12月)'!$C$3:$K$34,'旬報(12月)'!$M$3:$U$34,'旬報(12月)'!$C$36:$K$54,'旬報(12月)'!$M$36:$U$54,'旬報(12月)'!$C$56:$K$74,'旬報(12月)'!$M$56:$U$74</definedName>
    <definedName name="_xlnm.Print_Area" localSheetId="9">'旬報(3月)'!$C$3:$K$34,'旬報(3月)'!$M$3:$U$34,'旬報(3月)'!$C$36:$K$54,'旬報(3月)'!$M$36:$U$54,'旬報(3月)'!$C$56:$K$74,'旬報(3月)'!$M$56:$U$74</definedName>
    <definedName name="_xlnm.Print_Area" localSheetId="10">'旬報(4月)'!$C$3:$K$34,'旬報(4月)'!$M$3:$U$34,'旬報(4月)'!$C$36:$K$54,'旬報(4月)'!$M$36:$U$54,'旬報(4月)'!$C$56:$K$74,'旬報(4月)'!$M$56:$U$74</definedName>
    <definedName name="_xlnm.Print_Area" localSheetId="11">'旬報(5月)'!$C$3:$K$34,'旬報(5月)'!$M$3:$U$34,'旬報(5月)'!$C$36:$K$54,'旬報(5月)'!$M$36:$U$54,'旬報(5月)'!$C$56:$K$74,'旬報(5月)'!$M$56:$U$74</definedName>
    <definedName name="_xlnm.Print_Area" localSheetId="12">'旬報(6月)'!$C$3:$K$34,'旬報(6月)'!$M$3:$U$34,'旬報(6月)'!$C$36:$K$54,'旬報(6月)'!$M$36:$U$54,'旬報(6月)'!$C$56:$K$74,'旬報(6月)'!$M$56:$U$74</definedName>
    <definedName name="_xlnm.Print_Area" localSheetId="13">'旬報(7月)'!$C$3:$K$34,'旬報(7月)'!$M$3:$U$34,'旬報(7月)'!$C$36:$K$54,'旬報(7月)'!$M$36:$U$54,'旬報(7月)'!$C$56:$K$74,'旬報(7月)'!$M$56:$U$74</definedName>
    <definedName name="_xlnm.Print_Area" localSheetId="14">'旬報(8月)'!$C$3:$K$34,'旬報(8月)'!$M$3:$U$34,'旬報(8月)'!$C$36:$K$54,'旬報(8月)'!$M$36:$U$54,'旬報(8月)'!$C$56:$K$74,'旬報(8月)'!$M$56:$U$74</definedName>
    <definedName name="_xlnm.Print_Area" localSheetId="15">'旬報(9月)'!$C$3:$K$34,'旬報(9月)'!$M$3:$U$34,'旬報(9月)'!$C$36:$K$54,'旬報(9月)'!$M$36:$U$54,'旬報(9月)'!$C$56:$K$74,'旬報(9月)'!$M$56:$U$74</definedName>
    <definedName name="_xlnm.Print_Area" localSheetId="19">'旬報(翌1月)'!$C$3:$K$34,'旬報(翌1月)'!$M$3:$U$34,'旬報(翌1月)'!$C$36:$K$54,'旬報(翌1月)'!$M$36:$U$54,'旬報(翌1月)'!$C$56:$K$74,'旬報(翌1月)'!$M$56:$U$74</definedName>
    <definedName name="_xlnm.Print_Area" localSheetId="20">'旬報(翌2月)'!$C$3:$K$34,'旬報(翌2月)'!$M$3:$U$34,'旬報(翌2月)'!$C$36:$K$54,'旬報(翌2月)'!$M$36:$U$54,'旬報(翌2月)'!$C$56:$K$74,'旬報(翌2月)'!$M$56:$U$74</definedName>
    <definedName name="_xlnm.Print_Area" localSheetId="21">'旬報(翌3月)'!$C$3:$K$34,'旬報(翌3月)'!$M$3:$U$34,'旬報(翌3月)'!$C$36:$K$54,'旬報(翌3月)'!$M$36:$U$54,'旬報(翌3月)'!$C$56:$K$74,'旬報(翌3月)'!$M$56:$U$74</definedName>
    <definedName name="_xlnm.Print_Titles" localSheetId="16">'旬報(10月)'!$3:$15</definedName>
    <definedName name="_xlnm.Print_Titles" localSheetId="17">'旬報(11月)'!$3:$15</definedName>
    <definedName name="_xlnm.Print_Titles" localSheetId="18">'旬報(12月)'!$3:$15</definedName>
    <definedName name="_xlnm.Print_Titles" localSheetId="9">'旬報(3月)'!$3:$15</definedName>
    <definedName name="_xlnm.Print_Titles" localSheetId="10">'旬報(4月)'!$3:$15</definedName>
    <definedName name="_xlnm.Print_Titles" localSheetId="11">'旬報(5月)'!$3:$15</definedName>
    <definedName name="_xlnm.Print_Titles" localSheetId="12">'旬報(6月)'!$3:$15</definedName>
    <definedName name="_xlnm.Print_Titles" localSheetId="13">'旬報(7月)'!$3:$15</definedName>
    <definedName name="_xlnm.Print_Titles" localSheetId="14">'旬報(8月)'!$3:$15</definedName>
    <definedName name="_xlnm.Print_Titles" localSheetId="15">'旬報(9月)'!$3:$15</definedName>
    <definedName name="_xlnm.Print_Titles" localSheetId="19">'旬報(翌1月)'!$3:$15</definedName>
    <definedName name="_xlnm.Print_Titles" localSheetId="20">'旬報(翌2月)'!$3:$15</definedName>
    <definedName name="_xlnm.Print_Titles" localSheetId="21">'旬報(翌3月)'!$3:$15</definedName>
    <definedName name="受益者氏名" localSheetId="8">#REF!</definedName>
    <definedName name="受益者氏名" localSheetId="22">#REF!</definedName>
    <definedName name="受益者氏名" localSheetId="23">#REF!</definedName>
    <definedName name="受益者氏名" localSheetId="24">#REF!</definedName>
    <definedName name="受益者氏名" localSheetId="6">#REF!</definedName>
    <definedName name="受益者氏名" localSheetId="7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8">#REF!</definedName>
    <definedName name="範囲" localSheetId="22">#REF!</definedName>
    <definedName name="範囲" localSheetId="23">#REF!</definedName>
    <definedName name="範囲" localSheetId="24">#REF!</definedName>
    <definedName name="範囲" localSheetId="6">#REF!</definedName>
    <definedName name="範囲" localSheetId="7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28" l="1"/>
  <c r="AP46" i="28"/>
  <c r="AN46" i="28"/>
  <c r="AN44" i="28"/>
  <c r="AR43" i="28"/>
  <c r="AL44" i="28" s="1"/>
  <c r="AP43" i="28"/>
  <c r="AN43" i="28"/>
  <c r="AQ43" i="28" s="1"/>
  <c r="AL43" i="28"/>
  <c r="AK42" i="28"/>
  <c r="AJ42" i="28"/>
  <c r="AI42" i="28"/>
  <c r="AH42" i="28"/>
  <c r="AG42" i="28"/>
  <c r="AF42" i="28"/>
  <c r="AE42" i="28"/>
  <c r="AD42" i="28"/>
  <c r="AC42" i="28"/>
  <c r="AB42" i="28"/>
  <c r="AA42" i="28"/>
  <c r="Z42" i="28"/>
  <c r="Y42" i="28"/>
  <c r="X42" i="28"/>
  <c r="W42" i="28"/>
  <c r="V42" i="28"/>
  <c r="U42" i="28"/>
  <c r="T42" i="28"/>
  <c r="S42" i="28"/>
  <c r="R42" i="28"/>
  <c r="Q42" i="28"/>
  <c r="P42" i="28"/>
  <c r="O42" i="28"/>
  <c r="N42" i="28"/>
  <c r="M42" i="28"/>
  <c r="L42" i="28"/>
  <c r="K42" i="28"/>
  <c r="AS43" i="28" s="1"/>
  <c r="J42" i="28"/>
  <c r="I42" i="28"/>
  <c r="H42" i="28"/>
  <c r="G42" i="28"/>
  <c r="AN41" i="28"/>
  <c r="AP40" i="28"/>
  <c r="AN40" i="28"/>
  <c r="AQ40" i="28" s="1"/>
  <c r="AL40" i="28"/>
  <c r="B40" i="28"/>
  <c r="B43" i="28" s="1"/>
  <c r="AI39" i="28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AS40" i="28" s="1"/>
  <c r="I39" i="28"/>
  <c r="H39" i="28"/>
  <c r="G39" i="28"/>
  <c r="AR40" i="28" s="1"/>
  <c r="AN38" i="28"/>
  <c r="AR37" i="28"/>
  <c r="AL38" i="28" s="1"/>
  <c r="AP37" i="28"/>
  <c r="AN37" i="28"/>
  <c r="AQ37" i="28" s="1"/>
  <c r="AL37" i="28"/>
  <c r="B37" i="28"/>
  <c r="AK36" i="28"/>
  <c r="AJ36" i="28"/>
  <c r="AI36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AS37" i="28" s="1"/>
  <c r="J36" i="28"/>
  <c r="B36" i="28"/>
  <c r="AN35" i="28"/>
  <c r="AQ34" i="28"/>
  <c r="AP34" i="28"/>
  <c r="AN34" i="28"/>
  <c r="AL34" i="28" s="1"/>
  <c r="AL35" i="28" s="1"/>
  <c r="AH33" i="28"/>
  <c r="AG33" i="28"/>
  <c r="AF33" i="28"/>
  <c r="AE33" i="28"/>
  <c r="AD33" i="28"/>
  <c r="AC33" i="28"/>
  <c r="AB33" i="28"/>
  <c r="AA33" i="28"/>
  <c r="Z33" i="28"/>
  <c r="Y33" i="28"/>
  <c r="X33" i="28"/>
  <c r="W33" i="28"/>
  <c r="V33" i="28"/>
  <c r="U33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AR34" i="28" s="1"/>
  <c r="AN32" i="28"/>
  <c r="AP31" i="28"/>
  <c r="AN31" i="28"/>
  <c r="AL31" i="28" s="1"/>
  <c r="AL32" i="28" s="1"/>
  <c r="AJ30" i="28"/>
  <c r="AI30" i="28"/>
  <c r="AH30" i="28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AR31" i="28" s="1"/>
  <c r="AN29" i="28"/>
  <c r="AP28" i="28"/>
  <c r="AN28" i="28"/>
  <c r="AL28" i="28" s="1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Y27" i="28"/>
  <c r="X27" i="28"/>
  <c r="W27" i="28"/>
  <c r="V27" i="28"/>
  <c r="U27" i="28"/>
  <c r="T27" i="28"/>
  <c r="S27" i="28"/>
  <c r="R27" i="28"/>
  <c r="Q27" i="28"/>
  <c r="P27" i="28"/>
  <c r="O27" i="28"/>
  <c r="N27" i="28"/>
  <c r="M27" i="28"/>
  <c r="L27" i="28"/>
  <c r="K27" i="28"/>
  <c r="J27" i="28"/>
  <c r="I27" i="28"/>
  <c r="H27" i="28"/>
  <c r="AS28" i="28" s="1"/>
  <c r="G27" i="28"/>
  <c r="AN26" i="28"/>
  <c r="AP25" i="28"/>
  <c r="AN25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AS25" i="28" s="1"/>
  <c r="G24" i="28"/>
  <c r="AN23" i="28"/>
  <c r="AP22" i="28"/>
  <c r="AN22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AS22" i="28" s="1"/>
  <c r="AN20" i="28"/>
  <c r="AP19" i="28"/>
  <c r="AN19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AS19" i="28" s="1"/>
  <c r="AN17" i="28"/>
  <c r="AP16" i="28"/>
  <c r="AN16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AS16" i="28" s="1"/>
  <c r="AN14" i="28"/>
  <c r="AP13" i="28"/>
  <c r="AN13" i="28"/>
  <c r="AL13" i="28" s="1"/>
  <c r="AL14" i="28" s="1"/>
  <c r="B13" i="28"/>
  <c r="B16" i="28" s="1"/>
  <c r="B19" i="28" s="1"/>
  <c r="B22" i="28" s="1"/>
  <c r="B25" i="28" s="1"/>
  <c r="B28" i="28" s="1"/>
  <c r="B31" i="28" s="1"/>
  <c r="B34" i="28" s="1"/>
  <c r="AK12" i="28"/>
  <c r="AJ12" i="28"/>
  <c r="AI12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AR13" i="28" s="1"/>
  <c r="G12" i="28"/>
  <c r="AN11" i="28"/>
  <c r="AP10" i="28"/>
  <c r="AQ10" i="28" s="1"/>
  <c r="AN10" i="28"/>
  <c r="AL10" i="28" s="1"/>
  <c r="B10" i="28"/>
  <c r="AJ9" i="28"/>
  <c r="AI9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AS10" i="28" s="1"/>
  <c r="G9" i="28"/>
  <c r="AN8" i="28"/>
  <c r="AP7" i="28"/>
  <c r="AN7" i="28"/>
  <c r="AL7" i="28" s="1"/>
  <c r="AK6" i="28"/>
  <c r="AJ6" i="28"/>
  <c r="AI6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AS7" i="28" s="1"/>
  <c r="O6" i="28"/>
  <c r="N6" i="28"/>
  <c r="M6" i="28"/>
  <c r="L6" i="28"/>
  <c r="K6" i="28"/>
  <c r="J6" i="28"/>
  <c r="I6" i="28"/>
  <c r="H6" i="28"/>
  <c r="AR7" i="28" s="1"/>
  <c r="AT7" i="28" s="1"/>
  <c r="G6" i="28"/>
  <c r="B6" i="28"/>
  <c r="AH3" i="28"/>
  <c r="AA3" i="28"/>
  <c r="T3" i="28"/>
  <c r="P3" i="28"/>
  <c r="E3" i="28"/>
  <c r="AQ46" i="27"/>
  <c r="AP46" i="27"/>
  <c r="AN46" i="27"/>
  <c r="AN44" i="27"/>
  <c r="AR43" i="27"/>
  <c r="AL44" i="27" s="1"/>
  <c r="AP43" i="27"/>
  <c r="AN43" i="27"/>
  <c r="AQ43" i="27" s="1"/>
  <c r="AL43" i="27"/>
  <c r="AK42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AS43" i="27" s="1"/>
  <c r="J42" i="27"/>
  <c r="I42" i="27"/>
  <c r="H42" i="27"/>
  <c r="G42" i="27"/>
  <c r="AN41" i="27"/>
  <c r="AP40" i="27"/>
  <c r="AN40" i="27"/>
  <c r="AQ40" i="27" s="1"/>
  <c r="AL40" i="27"/>
  <c r="B40" i="27"/>
  <c r="B43" i="27" s="1"/>
  <c r="AI39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AS40" i="27" s="1"/>
  <c r="I39" i="27"/>
  <c r="H39" i="27"/>
  <c r="G39" i="27"/>
  <c r="AR40" i="27" s="1"/>
  <c r="AN38" i="27"/>
  <c r="AP37" i="27"/>
  <c r="AN37" i="27"/>
  <c r="AQ37" i="27" s="1"/>
  <c r="AL37" i="27"/>
  <c r="B37" i="27"/>
  <c r="AK36" i="27"/>
  <c r="AJ36" i="27"/>
  <c r="AI36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AS37" i="27" s="1"/>
  <c r="J36" i="27"/>
  <c r="B36" i="27"/>
  <c r="AN35" i="27"/>
  <c r="AQ34" i="27"/>
  <c r="AP34" i="27"/>
  <c r="AN34" i="27"/>
  <c r="AL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AS34" i="27" s="1"/>
  <c r="AN32" i="27"/>
  <c r="AP31" i="27"/>
  <c r="AN31" i="27"/>
  <c r="AL31" i="27" s="1"/>
  <c r="AL32" i="27" s="1"/>
  <c r="AJ30" i="27"/>
  <c r="AI30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AR31" i="27" s="1"/>
  <c r="AN29" i="27"/>
  <c r="AP28" i="27"/>
  <c r="AN28" i="27"/>
  <c r="AL28" i="27" s="1"/>
  <c r="AK27" i="27"/>
  <c r="AJ27" i="27"/>
  <c r="AI27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AS28" i="27" s="1"/>
  <c r="G27" i="27"/>
  <c r="AN26" i="27"/>
  <c r="AP25" i="27"/>
  <c r="AQ25" i="27" s="1"/>
  <c r="AN25" i="27"/>
  <c r="AL25" i="27" s="1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AS25" i="27" s="1"/>
  <c r="G24" i="27"/>
  <c r="AN23" i="27"/>
  <c r="AP22" i="27"/>
  <c r="AQ22" i="27" s="1"/>
  <c r="AN22" i="27"/>
  <c r="AL22" i="27" s="1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AS22" i="27" s="1"/>
  <c r="AN20" i="27"/>
  <c r="AP19" i="27"/>
  <c r="AN19" i="27"/>
  <c r="AQ19" i="27" s="1"/>
  <c r="AL19" i="27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AS19" i="27" s="1"/>
  <c r="AN17" i="27"/>
  <c r="AP16" i="27"/>
  <c r="AN16" i="27"/>
  <c r="AL16" i="27" s="1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AS16" i="27" s="1"/>
  <c r="AN14" i="27"/>
  <c r="AP13" i="27"/>
  <c r="AN13" i="27"/>
  <c r="AL13" i="27" s="1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AS13" i="27" s="1"/>
  <c r="G12" i="27"/>
  <c r="AN11" i="27"/>
  <c r="AP10" i="27"/>
  <c r="AQ10" i="27" s="1"/>
  <c r="AN10" i="27"/>
  <c r="AL10" i="27" s="1"/>
  <c r="AL11" i="27" s="1"/>
  <c r="B10" i="27"/>
  <c r="B13" i="27" s="1"/>
  <c r="B16" i="27" s="1"/>
  <c r="B19" i="27" s="1"/>
  <c r="B22" i="27" s="1"/>
  <c r="B25" i="27" s="1"/>
  <c r="B28" i="27" s="1"/>
  <c r="B31" i="27" s="1"/>
  <c r="B34" i="27" s="1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AR10" i="27" s="1"/>
  <c r="G9" i="27"/>
  <c r="AN8" i="27"/>
  <c r="AP7" i="27"/>
  <c r="AQ7" i="27" s="1"/>
  <c r="AN7" i="27"/>
  <c r="AL7" i="27" s="1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AS7" i="27" s="1"/>
  <c r="O6" i="27"/>
  <c r="N6" i="27"/>
  <c r="M6" i="27"/>
  <c r="L6" i="27"/>
  <c r="K6" i="27"/>
  <c r="J6" i="27"/>
  <c r="I6" i="27"/>
  <c r="H6" i="27"/>
  <c r="AR7" i="27" s="1"/>
  <c r="G6" i="27"/>
  <c r="B6" i="27"/>
  <c r="AH3" i="27"/>
  <c r="AA3" i="27"/>
  <c r="T3" i="27"/>
  <c r="P3" i="27"/>
  <c r="E3" i="27"/>
  <c r="AQ22" i="28" l="1"/>
  <c r="AL22" i="28" s="1"/>
  <c r="AQ25" i="28"/>
  <c r="AL25" i="28" s="1"/>
  <c r="AQ19" i="28"/>
  <c r="AL19" i="28" s="1"/>
  <c r="AP47" i="28"/>
  <c r="AT34" i="28"/>
  <c r="AL8" i="28"/>
  <c r="AL41" i="28"/>
  <c r="AT40" i="28"/>
  <c r="AN47" i="28"/>
  <c r="AQ7" i="28"/>
  <c r="AR10" i="28"/>
  <c r="AT10" i="28" s="1"/>
  <c r="AR25" i="28"/>
  <c r="AT25" i="28" s="1"/>
  <c r="AS34" i="28"/>
  <c r="AT37" i="28"/>
  <c r="AR16" i="28"/>
  <c r="AT16" i="28" s="1"/>
  <c r="AR28" i="28"/>
  <c r="AT28" i="28" s="1"/>
  <c r="AR19" i="28"/>
  <c r="AT19" i="28" s="1"/>
  <c r="AS31" i="28"/>
  <c r="AT31" i="28" s="1"/>
  <c r="AR22" i="28"/>
  <c r="AT22" i="28" s="1"/>
  <c r="AQ31" i="28"/>
  <c r="AT43" i="28"/>
  <c r="AS13" i="28"/>
  <c r="AT13" i="28" s="1"/>
  <c r="AQ13" i="28"/>
  <c r="AQ16" i="28"/>
  <c r="AL16" i="28" s="1"/>
  <c r="AQ28" i="28"/>
  <c r="AT7" i="27"/>
  <c r="AT31" i="27"/>
  <c r="AL20" i="27"/>
  <c r="AL23" i="27"/>
  <c r="AL8" i="27"/>
  <c r="AL26" i="27"/>
  <c r="AL41" i="27"/>
  <c r="AT40" i="27"/>
  <c r="AR37" i="27"/>
  <c r="AN47" i="27"/>
  <c r="AR34" i="27"/>
  <c r="AP47" i="27"/>
  <c r="AQ13" i="27"/>
  <c r="AQ47" i="27" s="1"/>
  <c r="AR25" i="27"/>
  <c r="AT25" i="27" s="1"/>
  <c r="AQ28" i="27"/>
  <c r="AQ31" i="27"/>
  <c r="AT43" i="27"/>
  <c r="AS10" i="27"/>
  <c r="AT10" i="27" s="1"/>
  <c r="AR13" i="27"/>
  <c r="AT13" i="27" s="1"/>
  <c r="AR16" i="27"/>
  <c r="AT16" i="27" s="1"/>
  <c r="AR28" i="27"/>
  <c r="AT28" i="27" s="1"/>
  <c r="AR19" i="27"/>
  <c r="AT19" i="27" s="1"/>
  <c r="AS31" i="27"/>
  <c r="AQ16" i="27"/>
  <c r="AR22" i="27"/>
  <c r="AT22" i="27" s="1"/>
  <c r="AQ47" i="28" l="1"/>
  <c r="AL17" i="28"/>
  <c r="AE50" i="28"/>
  <c r="AL20" i="28"/>
  <c r="AL23" i="28"/>
  <c r="AL29" i="28"/>
  <c r="AL26" i="28"/>
  <c r="AL11" i="28"/>
  <c r="AL35" i="27"/>
  <c r="AT34" i="27"/>
  <c r="AE50" i="27" s="1"/>
  <c r="AL38" i="27"/>
  <c r="AT37" i="27"/>
  <c r="AL17" i="27"/>
  <c r="AL14" i="27"/>
  <c r="AL29" i="27"/>
  <c r="AQ46" i="26" l="1"/>
  <c r="AP46" i="26"/>
  <c r="AN46" i="26"/>
  <c r="AN44" i="26"/>
  <c r="AP43" i="26"/>
  <c r="AN43" i="26"/>
  <c r="AQ43" i="26" s="1"/>
  <c r="AN41" i="26"/>
  <c r="AP40" i="26"/>
  <c r="AN40" i="26"/>
  <c r="AQ40" i="26" s="1"/>
  <c r="AN38" i="26"/>
  <c r="AP37" i="26"/>
  <c r="AN37" i="26"/>
  <c r="B37" i="26"/>
  <c r="B40" i="26" s="1"/>
  <c r="B43" i="26" s="1"/>
  <c r="B36" i="26"/>
  <c r="AN35" i="26"/>
  <c r="AP34" i="26"/>
  <c r="AN34" i="26"/>
  <c r="AL34" i="26" s="1"/>
  <c r="AN32" i="26"/>
  <c r="AP31" i="26"/>
  <c r="AQ31" i="26" s="1"/>
  <c r="AN31" i="26"/>
  <c r="AL31" i="26" s="1"/>
  <c r="AN29" i="26"/>
  <c r="AP28" i="26"/>
  <c r="AN28" i="26"/>
  <c r="AQ28" i="26" s="1"/>
  <c r="AL28" i="26"/>
  <c r="AN26" i="26"/>
  <c r="AP25" i="26"/>
  <c r="AN25" i="26"/>
  <c r="AN23" i="26"/>
  <c r="AP22" i="26"/>
  <c r="AN22" i="26"/>
  <c r="AQ22" i="26" s="1"/>
  <c r="AN20" i="26"/>
  <c r="AP19" i="26"/>
  <c r="AN19" i="26"/>
  <c r="AN17" i="26"/>
  <c r="AP16" i="26"/>
  <c r="AN16" i="26"/>
  <c r="AQ16" i="26" s="1"/>
  <c r="AN14" i="26"/>
  <c r="AP13" i="26"/>
  <c r="AQ13" i="26" s="1"/>
  <c r="AN13" i="26"/>
  <c r="AL13" i="26"/>
  <c r="AN11" i="26"/>
  <c r="AQ10" i="26"/>
  <c r="AP10" i="26"/>
  <c r="AN10" i="26"/>
  <c r="AL10" i="26" s="1"/>
  <c r="B10" i="26"/>
  <c r="B13" i="26" s="1"/>
  <c r="B16" i="26" s="1"/>
  <c r="B19" i="26" s="1"/>
  <c r="B22" i="26" s="1"/>
  <c r="B25" i="26" s="1"/>
  <c r="B28" i="26" s="1"/>
  <c r="B31" i="26" s="1"/>
  <c r="B34" i="26" s="1"/>
  <c r="AN8" i="26"/>
  <c r="AP7" i="26"/>
  <c r="AN7" i="26"/>
  <c r="AL7" i="26" s="1"/>
  <c r="B6" i="26"/>
  <c r="AH3" i="26"/>
  <c r="AA3" i="26"/>
  <c r="T3" i="26"/>
  <c r="P3" i="26"/>
  <c r="E3" i="26"/>
  <c r="AQ46" i="25"/>
  <c r="AP46" i="25"/>
  <c r="AN46" i="25"/>
  <c r="AN44" i="25"/>
  <c r="AP43" i="25"/>
  <c r="AN43" i="25"/>
  <c r="AQ43" i="25" s="1"/>
  <c r="AN41" i="25"/>
  <c r="AP40" i="25"/>
  <c r="AN40" i="25"/>
  <c r="AN38" i="25"/>
  <c r="AP37" i="25"/>
  <c r="AN37" i="25"/>
  <c r="B37" i="25"/>
  <c r="B40" i="25" s="1"/>
  <c r="B43" i="25" s="1"/>
  <c r="B36" i="25"/>
  <c r="AN35" i="25"/>
  <c r="AP34" i="25"/>
  <c r="AN34" i="25"/>
  <c r="AL34" i="25"/>
  <c r="AN32" i="25"/>
  <c r="AP31" i="25"/>
  <c r="AN31" i="25"/>
  <c r="AL31" i="25" s="1"/>
  <c r="AN29" i="25"/>
  <c r="AP28" i="25"/>
  <c r="AN28" i="25"/>
  <c r="AQ28" i="25" s="1"/>
  <c r="AL28" i="25"/>
  <c r="AN26" i="25"/>
  <c r="AP25" i="25"/>
  <c r="AN25" i="25"/>
  <c r="AL25" i="25"/>
  <c r="AN23" i="25"/>
  <c r="AP22" i="25"/>
  <c r="AN22" i="25"/>
  <c r="AQ22" i="25" s="1"/>
  <c r="AN20" i="25"/>
  <c r="AP19" i="25"/>
  <c r="AN19" i="25"/>
  <c r="AQ19" i="25" s="1"/>
  <c r="AL19" i="25"/>
  <c r="AN17" i="25"/>
  <c r="AP16" i="25"/>
  <c r="AN16" i="25"/>
  <c r="AN14" i="25"/>
  <c r="AP13" i="25"/>
  <c r="AN13" i="25"/>
  <c r="AL13" i="25" s="1"/>
  <c r="AN11" i="25"/>
  <c r="AP10" i="25"/>
  <c r="AN10" i="25"/>
  <c r="AQ10" i="25" s="1"/>
  <c r="B10" i="25"/>
  <c r="B13" i="25" s="1"/>
  <c r="B16" i="25" s="1"/>
  <c r="B19" i="25" s="1"/>
  <c r="B22" i="25" s="1"/>
  <c r="B25" i="25" s="1"/>
  <c r="B28" i="25" s="1"/>
  <c r="B31" i="25" s="1"/>
  <c r="B34" i="25" s="1"/>
  <c r="AN8" i="25"/>
  <c r="AP7" i="25"/>
  <c r="AN7" i="25"/>
  <c r="AL7" i="25"/>
  <c r="B6" i="25"/>
  <c r="AH3" i="25"/>
  <c r="AA3" i="25"/>
  <c r="T3" i="25"/>
  <c r="P3" i="25"/>
  <c r="E3" i="25"/>
  <c r="AQ16" i="25" l="1"/>
  <c r="AP47" i="25"/>
  <c r="AQ40" i="25"/>
  <c r="AQ7" i="26"/>
  <c r="AN47" i="25"/>
  <c r="U52" i="25" s="1"/>
  <c r="X52" i="25" s="1"/>
  <c r="AQ25" i="25"/>
  <c r="AQ34" i="25"/>
  <c r="AQ37" i="25"/>
  <c r="AQ19" i="26"/>
  <c r="AL19" i="26" s="1"/>
  <c r="AQ34" i="26"/>
  <c r="AQ37" i="26"/>
  <c r="AQ25" i="26"/>
  <c r="AL25" i="26" s="1"/>
  <c r="AL22" i="26"/>
  <c r="AP47" i="26"/>
  <c r="AL40" i="26"/>
  <c r="AL16" i="26"/>
  <c r="AN47" i="26"/>
  <c r="AL37" i="26"/>
  <c r="AL43" i="26"/>
  <c r="AQ7" i="25"/>
  <c r="AQ13" i="25"/>
  <c r="AQ31" i="25"/>
  <c r="AL40" i="25"/>
  <c r="AL10" i="25"/>
  <c r="AL22" i="25"/>
  <c r="AL16" i="25"/>
  <c r="AL37" i="25"/>
  <c r="AL43" i="25"/>
  <c r="AQ47" i="26" l="1"/>
  <c r="U52" i="26" s="1"/>
  <c r="X52" i="26" s="1"/>
  <c r="U51" i="26"/>
  <c r="AQ47" i="25"/>
  <c r="U51" i="25" s="1"/>
  <c r="AN22" i="24" l="1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P13" i="23"/>
  <c r="AN13" i="23"/>
  <c r="AL13" i="23" s="1"/>
  <c r="AN11" i="23"/>
  <c r="AP10" i="23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N7" i="23"/>
  <c r="AQ7" i="23" s="1"/>
  <c r="B6" i="23"/>
  <c r="AH3" i="23"/>
  <c r="AA3" i="23"/>
  <c r="T3" i="23"/>
  <c r="P3" i="23"/>
  <c r="E3" i="23"/>
  <c r="B37" i="20"/>
  <c r="B40" i="20" s="1"/>
  <c r="B43" i="20" s="1"/>
  <c r="B10" i="20"/>
  <c r="B13" i="20" s="1"/>
  <c r="B16" i="20" s="1"/>
  <c r="B19" i="20" s="1"/>
  <c r="B22" i="20" s="1"/>
  <c r="B25" i="20" s="1"/>
  <c r="B28" i="20" s="1"/>
  <c r="B31" i="20" s="1"/>
  <c r="B34" i="20" s="1"/>
  <c r="B46" i="22"/>
  <c r="B6" i="22"/>
  <c r="AH3" i="22"/>
  <c r="AA3" i="22"/>
  <c r="T3" i="22"/>
  <c r="P3" i="22"/>
  <c r="E3" i="22"/>
  <c r="AN57" i="22"/>
  <c r="AP56" i="22"/>
  <c r="AN56" i="22"/>
  <c r="AQ56" i="22" s="1"/>
  <c r="AP55" i="22"/>
  <c r="AN55" i="22"/>
  <c r="AQ55" i="22" s="1"/>
  <c r="AN53" i="22"/>
  <c r="AP52" i="22"/>
  <c r="AN52" i="22"/>
  <c r="AQ52" i="22" s="1"/>
  <c r="AP51" i="22"/>
  <c r="AN51" i="22"/>
  <c r="AN49" i="22"/>
  <c r="AP48" i="22"/>
  <c r="AN48" i="22"/>
  <c r="AP47" i="22"/>
  <c r="AN47" i="22"/>
  <c r="AQ47" i="22" s="1"/>
  <c r="B47" i="22"/>
  <c r="B51" i="22" s="1"/>
  <c r="B55" i="22" s="1"/>
  <c r="AN45" i="22"/>
  <c r="AP44" i="22"/>
  <c r="AN44" i="22"/>
  <c r="AQ44" i="22" s="1"/>
  <c r="AP43" i="22"/>
  <c r="AN43" i="22"/>
  <c r="AQ43" i="22" s="1"/>
  <c r="AN41" i="22"/>
  <c r="AQ40" i="22"/>
  <c r="AP40" i="22"/>
  <c r="AN40" i="22"/>
  <c r="AP39" i="22"/>
  <c r="AN39" i="22"/>
  <c r="AQ39" i="22" s="1"/>
  <c r="AN37" i="22"/>
  <c r="AP36" i="22"/>
  <c r="AN36" i="22"/>
  <c r="AQ36" i="22" s="1"/>
  <c r="AQ35" i="22"/>
  <c r="AP35" i="22"/>
  <c r="AN35" i="22"/>
  <c r="AN33" i="22"/>
  <c r="AP32" i="22"/>
  <c r="AN32" i="22"/>
  <c r="AP31" i="22"/>
  <c r="AN31" i="22"/>
  <c r="AQ31" i="22" s="1"/>
  <c r="AN29" i="22"/>
  <c r="AP28" i="22"/>
  <c r="AN28" i="22"/>
  <c r="AQ28" i="22" s="1"/>
  <c r="AP27" i="22"/>
  <c r="AN27" i="22"/>
  <c r="AN25" i="22"/>
  <c r="AP24" i="22"/>
  <c r="AN24" i="22"/>
  <c r="AQ24" i="22" s="1"/>
  <c r="AP23" i="22"/>
  <c r="AN23" i="22"/>
  <c r="AQ23" i="22" s="1"/>
  <c r="AN21" i="22"/>
  <c r="AP20" i="22"/>
  <c r="AN20" i="22"/>
  <c r="AP19" i="22"/>
  <c r="AN19" i="22"/>
  <c r="AQ19" i="22" s="1"/>
  <c r="AN17" i="22"/>
  <c r="AP16" i="22"/>
  <c r="AN16" i="22"/>
  <c r="AQ16" i="22" s="1"/>
  <c r="AP15" i="22"/>
  <c r="AN15" i="22"/>
  <c r="AN13" i="22"/>
  <c r="AP12" i="22"/>
  <c r="AN12" i="22"/>
  <c r="AQ12" i="22" s="1"/>
  <c r="AP11" i="22"/>
  <c r="AN11" i="22"/>
  <c r="AQ11" i="22" s="1"/>
  <c r="B11" i="22"/>
  <c r="B15" i="22" s="1"/>
  <c r="B19" i="22" s="1"/>
  <c r="B23" i="22" s="1"/>
  <c r="B27" i="22" s="1"/>
  <c r="B31" i="22" s="1"/>
  <c r="B35" i="22" s="1"/>
  <c r="B39" i="22" s="1"/>
  <c r="B43" i="22" s="1"/>
  <c r="AN9" i="22"/>
  <c r="AP8" i="22"/>
  <c r="AN8" i="22"/>
  <c r="AP7" i="22"/>
  <c r="AQ7" i="22" s="1"/>
  <c r="AN7" i="22"/>
  <c r="B46" i="21"/>
  <c r="B6" i="21"/>
  <c r="AH3" i="21"/>
  <c r="AA3" i="21"/>
  <c r="T3" i="21"/>
  <c r="P3" i="21"/>
  <c r="E3" i="21"/>
  <c r="AN57" i="21"/>
  <c r="AP56" i="21"/>
  <c r="AN56" i="21"/>
  <c r="AQ56" i="21" s="1"/>
  <c r="AP55" i="21"/>
  <c r="AN55" i="21"/>
  <c r="AN53" i="21"/>
  <c r="AP52" i="21"/>
  <c r="AN52" i="21"/>
  <c r="AQ52" i="21" s="1"/>
  <c r="AP51" i="21"/>
  <c r="AN51" i="21"/>
  <c r="AQ51" i="21" s="1"/>
  <c r="B51" i="21"/>
  <c r="B55" i="21" s="1"/>
  <c r="AN49" i="21"/>
  <c r="AP48" i="21"/>
  <c r="AN48" i="21"/>
  <c r="AP47" i="21"/>
  <c r="AN47" i="21"/>
  <c r="AQ47" i="21" s="1"/>
  <c r="B47" i="21"/>
  <c r="AN45" i="21"/>
  <c r="AP44" i="21"/>
  <c r="AQ44" i="21" s="1"/>
  <c r="AN44" i="21"/>
  <c r="AP43" i="21"/>
  <c r="AN43" i="21"/>
  <c r="AN41" i="21"/>
  <c r="AP40" i="21"/>
  <c r="AN40" i="21"/>
  <c r="AQ40" i="21" s="1"/>
  <c r="AP39" i="21"/>
  <c r="AQ39" i="21" s="1"/>
  <c r="AN39" i="21"/>
  <c r="AN37" i="21"/>
  <c r="AP36" i="21"/>
  <c r="AN36" i="21"/>
  <c r="AQ36" i="21" s="1"/>
  <c r="AP35" i="21"/>
  <c r="AN35" i="21"/>
  <c r="AQ35" i="21" s="1"/>
  <c r="AN33" i="21"/>
  <c r="AP32" i="21"/>
  <c r="AN32" i="21"/>
  <c r="AP31" i="21"/>
  <c r="AN31" i="21"/>
  <c r="AQ31" i="21" s="1"/>
  <c r="AN29" i="21"/>
  <c r="AP28" i="21"/>
  <c r="AN28" i="21"/>
  <c r="AP27" i="21"/>
  <c r="AN27" i="21"/>
  <c r="AN25" i="21"/>
  <c r="AP24" i="21"/>
  <c r="AN24" i="21"/>
  <c r="AP23" i="21"/>
  <c r="AN23" i="21"/>
  <c r="AQ23" i="21" s="1"/>
  <c r="AN21" i="21"/>
  <c r="AP20" i="21"/>
  <c r="AN20" i="21"/>
  <c r="AP19" i="21"/>
  <c r="AN19" i="21"/>
  <c r="AQ19" i="21" s="1"/>
  <c r="B19" i="21"/>
  <c r="B23" i="21" s="1"/>
  <c r="B27" i="21" s="1"/>
  <c r="B31" i="21" s="1"/>
  <c r="B35" i="21" s="1"/>
  <c r="B39" i="21" s="1"/>
  <c r="B43" i="21" s="1"/>
  <c r="AN17" i="21"/>
  <c r="AP16" i="21"/>
  <c r="AN16" i="21"/>
  <c r="AQ16" i="21" s="1"/>
  <c r="AP15" i="21"/>
  <c r="AN15" i="21"/>
  <c r="B15" i="21"/>
  <c r="AN13" i="21"/>
  <c r="AP12" i="21"/>
  <c r="AN12" i="21"/>
  <c r="AP11" i="21"/>
  <c r="AN11" i="21"/>
  <c r="AQ11" i="21" s="1"/>
  <c r="B11" i="21"/>
  <c r="AN9" i="21"/>
  <c r="AP8" i="21"/>
  <c r="AN8" i="21"/>
  <c r="AN60" i="21" s="1"/>
  <c r="AP7" i="21"/>
  <c r="AN7" i="21"/>
  <c r="AP59" i="22" l="1"/>
  <c r="AQ24" i="21"/>
  <c r="AP60" i="22"/>
  <c r="AP47" i="23"/>
  <c r="AQ16" i="23"/>
  <c r="AL16" i="23"/>
  <c r="AQ28" i="23"/>
  <c r="AL28" i="23"/>
  <c r="AQ37" i="23"/>
  <c r="AQ19" i="23"/>
  <c r="AL19" i="23"/>
  <c r="AQ31" i="23"/>
  <c r="AL31" i="23"/>
  <c r="AQ28" i="21"/>
  <c r="AN60" i="22"/>
  <c r="AN47" i="23"/>
  <c r="U52" i="23" s="1"/>
  <c r="X52" i="23" s="1"/>
  <c r="AL7" i="23"/>
  <c r="AP60" i="21"/>
  <c r="AN59" i="21"/>
  <c r="AQ43" i="21"/>
  <c r="AQ10" i="23"/>
  <c r="AQ25" i="23"/>
  <c r="AL25" i="23"/>
  <c r="AQ43" i="23"/>
  <c r="AL43" i="23"/>
  <c r="AP59" i="21"/>
  <c r="AQ12" i="21"/>
  <c r="AQ15" i="21"/>
  <c r="AQ20" i="21"/>
  <c r="AQ27" i="21"/>
  <c r="AQ32" i="21"/>
  <c r="AQ48" i="21"/>
  <c r="AQ55" i="21"/>
  <c r="AN59" i="22"/>
  <c r="AQ20" i="22"/>
  <c r="AQ27" i="22"/>
  <c r="AQ59" i="22" s="1"/>
  <c r="U61" i="22" s="1"/>
  <c r="AQ32" i="22"/>
  <c r="AQ48" i="22"/>
  <c r="AQ51" i="22"/>
  <c r="AQ13" i="23"/>
  <c r="AQ47" i="23" s="1"/>
  <c r="U51" i="23" s="1"/>
  <c r="AQ22" i="23"/>
  <c r="AL22" i="23"/>
  <c r="AQ34" i="23"/>
  <c r="AL34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U65" i="22"/>
  <c r="X65" i="22" s="1"/>
  <c r="AQ15" i="22"/>
  <c r="AQ8" i="22"/>
  <c r="AQ60" i="22" s="1"/>
  <c r="U64" i="22" s="1"/>
  <c r="AQ7" i="21"/>
  <c r="AQ59" i="21" s="1"/>
  <c r="U61" i="21" s="1"/>
  <c r="U65" i="21"/>
  <c r="X65" i="21" s="1"/>
  <c r="AQ8" i="21"/>
  <c r="AQ60" i="21" s="1"/>
  <c r="U64" i="21" s="1"/>
  <c r="AQ47" i="24" l="1"/>
  <c r="U51" i="24" s="1"/>
  <c r="X61" i="22"/>
  <c r="AC61" i="22"/>
  <c r="U60" i="22"/>
  <c r="U60" i="21"/>
  <c r="X61" i="21"/>
  <c r="AC61" i="21"/>
  <c r="U52" i="24" l="1"/>
  <c r="X52" i="24" s="1"/>
  <c r="B37" i="19"/>
  <c r="B10" i="19"/>
  <c r="B13" i="19" s="1"/>
  <c r="B16" i="19" s="1"/>
  <c r="B19" i="19" s="1"/>
  <c r="B22" i="19" s="1"/>
  <c r="B25" i="19" s="1"/>
  <c r="B28" i="19" s="1"/>
  <c r="B31" i="19" s="1"/>
  <c r="B34" i="19" s="1"/>
  <c r="E6" i="4"/>
  <c r="E7" i="4"/>
  <c r="E9" i="4"/>
  <c r="E8" i="4"/>
  <c r="B43" i="19" l="1"/>
  <c r="B40" i="19"/>
  <c r="AN44" i="20"/>
  <c r="AP43" i="20"/>
  <c r="AN43" i="20"/>
  <c r="AN41" i="20"/>
  <c r="AP40" i="20"/>
  <c r="AN40" i="20"/>
  <c r="AN38" i="20"/>
  <c r="AP37" i="20"/>
  <c r="AN37" i="20"/>
  <c r="B36" i="20"/>
  <c r="AN35" i="20"/>
  <c r="AP34" i="20"/>
  <c r="AN34" i="20"/>
  <c r="AN32" i="20"/>
  <c r="AP31" i="20"/>
  <c r="AN31" i="20"/>
  <c r="AN29" i="20"/>
  <c r="AP28" i="20"/>
  <c r="AN28" i="20"/>
  <c r="AN26" i="20"/>
  <c r="AP25" i="20"/>
  <c r="AN25" i="20"/>
  <c r="AN23" i="20"/>
  <c r="AP22" i="20"/>
  <c r="AN22" i="20"/>
  <c r="AN20" i="20"/>
  <c r="AP19" i="20"/>
  <c r="AN19" i="20"/>
  <c r="AN17" i="20"/>
  <c r="AP16" i="20"/>
  <c r="AN16" i="20"/>
  <c r="AN14" i="20"/>
  <c r="AP13" i="20"/>
  <c r="AN13" i="20"/>
  <c r="AN11" i="20"/>
  <c r="AP10" i="20"/>
  <c r="AN10" i="20"/>
  <c r="AN8" i="20"/>
  <c r="AP7" i="20"/>
  <c r="AN7" i="20"/>
  <c r="B6" i="20"/>
  <c r="AH3" i="20"/>
  <c r="AA3" i="20"/>
  <c r="T3" i="20"/>
  <c r="P3" i="20"/>
  <c r="E3" i="20"/>
  <c r="B36" i="19"/>
  <c r="AH3" i="19"/>
  <c r="AA3" i="19"/>
  <c r="T3" i="19"/>
  <c r="P3" i="19"/>
  <c r="E3" i="19"/>
  <c r="B6" i="19"/>
  <c r="AN44" i="19"/>
  <c r="AP43" i="19"/>
  <c r="AN43" i="19"/>
  <c r="AN41" i="19"/>
  <c r="AP40" i="19"/>
  <c r="AN40" i="19"/>
  <c r="AN38" i="19"/>
  <c r="AP37" i="19"/>
  <c r="AN37" i="19"/>
  <c r="AN35" i="19"/>
  <c r="AP34" i="19"/>
  <c r="AN34" i="19"/>
  <c r="AN32" i="19"/>
  <c r="AP31" i="19"/>
  <c r="AN31" i="19"/>
  <c r="AN29" i="19"/>
  <c r="AP28" i="19"/>
  <c r="AN28" i="19"/>
  <c r="AN26" i="19"/>
  <c r="AP25" i="19"/>
  <c r="AN25" i="19"/>
  <c r="AN23" i="19"/>
  <c r="AP22" i="19"/>
  <c r="AN22" i="19"/>
  <c r="AN20" i="19"/>
  <c r="AP19" i="19"/>
  <c r="AN19" i="19"/>
  <c r="AN17" i="19"/>
  <c r="AP16" i="19"/>
  <c r="AN16" i="19"/>
  <c r="AN14" i="19"/>
  <c r="AP13" i="19"/>
  <c r="AN13" i="19"/>
  <c r="AN11" i="19"/>
  <c r="AP10" i="19"/>
  <c r="AN10" i="19"/>
  <c r="AN8" i="19"/>
  <c r="AP7" i="19"/>
  <c r="AN7" i="19"/>
  <c r="AQ34" i="20" l="1"/>
  <c r="AQ22" i="20"/>
  <c r="AQ28" i="20"/>
  <c r="AQ31" i="20"/>
  <c r="AQ16" i="20"/>
  <c r="AQ25" i="20"/>
  <c r="AQ37" i="20"/>
  <c r="AQ40" i="20"/>
  <c r="AQ19" i="20"/>
  <c r="AQ43" i="20"/>
  <c r="AQ13" i="20"/>
  <c r="AN47" i="20"/>
  <c r="AQ10" i="20"/>
  <c r="AN46" i="20"/>
  <c r="AP46" i="20"/>
  <c r="AP47" i="20"/>
  <c r="AQ7" i="20"/>
  <c r="AQ31" i="19"/>
  <c r="AQ40" i="19"/>
  <c r="AP47" i="19"/>
  <c r="AN47" i="19"/>
  <c r="AQ22" i="19"/>
  <c r="AQ34" i="19"/>
  <c r="AQ16" i="19"/>
  <c r="AQ25" i="19"/>
  <c r="AN46" i="19"/>
  <c r="AQ7" i="19"/>
  <c r="AQ10" i="19"/>
  <c r="AQ13" i="19"/>
  <c r="AQ19" i="19"/>
  <c r="AQ28" i="19"/>
  <c r="AQ37" i="19"/>
  <c r="AQ43" i="19"/>
  <c r="AP46" i="19"/>
  <c r="AQ46" i="20" l="1"/>
  <c r="AQ47" i="20"/>
  <c r="U51" i="20" s="1"/>
  <c r="AQ46" i="19"/>
  <c r="AQ47" i="19"/>
  <c r="U51" i="19" s="1"/>
  <c r="U52" i="20" l="1"/>
  <c r="X52" i="20" s="1"/>
  <c r="U52" i="19"/>
  <c r="X52" i="19" s="1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AE36" i="26" l="1"/>
  <c r="AE36" i="25"/>
  <c r="AA27" i="26"/>
  <c r="AA27" i="25"/>
  <c r="V21" i="26"/>
  <c r="V21" i="25"/>
  <c r="W15" i="26"/>
  <c r="W15" i="25"/>
  <c r="AD12" i="26"/>
  <c r="AD12" i="25"/>
  <c r="AJ9" i="25"/>
  <c r="AJ9" i="26"/>
  <c r="L9" i="26"/>
  <c r="L9" i="25"/>
  <c r="O39" i="25"/>
  <c r="O39" i="26"/>
  <c r="V6" i="26"/>
  <c r="V6" i="25"/>
  <c r="G18" i="26"/>
  <c r="G18" i="25"/>
  <c r="AF18" i="26"/>
  <c r="AF18" i="25"/>
  <c r="Y21" i="25"/>
  <c r="Y21" i="26"/>
  <c r="R24" i="26"/>
  <c r="R24" i="25"/>
  <c r="AG27" i="25"/>
  <c r="AG27" i="26"/>
  <c r="T33" i="25"/>
  <c r="T33" i="26"/>
  <c r="AK36" i="26"/>
  <c r="AK36" i="25"/>
  <c r="AD24" i="26"/>
  <c r="AD24" i="25"/>
  <c r="X27" i="26"/>
  <c r="X27" i="25"/>
  <c r="Q30" i="26"/>
  <c r="Q30" i="25"/>
  <c r="S33" i="26"/>
  <c r="S33" i="25"/>
  <c r="L36" i="26"/>
  <c r="L36" i="25"/>
  <c r="AB36" i="26"/>
  <c r="AB36" i="25"/>
  <c r="U42" i="26"/>
  <c r="U42" i="25"/>
  <c r="K12" i="26"/>
  <c r="K12" i="25"/>
  <c r="H15" i="26"/>
  <c r="H15" i="25"/>
  <c r="X21" i="25"/>
  <c r="X21" i="26"/>
  <c r="AF30" i="26"/>
  <c r="AF30" i="25"/>
  <c r="AA6" i="26"/>
  <c r="AA6" i="25"/>
  <c r="O9" i="25"/>
  <c r="O9" i="26"/>
  <c r="AG12" i="25"/>
  <c r="AG12" i="26"/>
  <c r="J18" i="26"/>
  <c r="J18" i="25"/>
  <c r="H30" i="26"/>
  <c r="H30" i="25"/>
  <c r="R39" i="26"/>
  <c r="R39" i="25"/>
  <c r="X42" i="26"/>
  <c r="X42" i="25"/>
  <c r="W36" i="26"/>
  <c r="W36" i="25"/>
  <c r="V33" i="26"/>
  <c r="V33" i="25"/>
  <c r="T30" i="25"/>
  <c r="T30" i="26"/>
  <c r="S27" i="26"/>
  <c r="S27" i="25"/>
  <c r="S24" i="25"/>
  <c r="S24" i="26"/>
  <c r="AH21" i="26"/>
  <c r="AH21" i="25"/>
  <c r="R21" i="26"/>
  <c r="R21" i="25"/>
  <c r="AG18" i="25"/>
  <c r="AG18" i="26"/>
  <c r="Q18" i="26"/>
  <c r="Q18" i="25"/>
  <c r="AD15" i="25"/>
  <c r="AD15" i="26"/>
  <c r="U15" i="25"/>
  <c r="U15" i="26"/>
  <c r="M15" i="26"/>
  <c r="M15" i="25"/>
  <c r="AJ12" i="26"/>
  <c r="AJ12" i="25"/>
  <c r="AB12" i="26"/>
  <c r="AB12" i="25"/>
  <c r="T12" i="26"/>
  <c r="T12" i="25"/>
  <c r="L12" i="25"/>
  <c r="L12" i="26"/>
  <c r="AH9" i="26"/>
  <c r="AH9" i="25"/>
  <c r="Z9" i="26"/>
  <c r="Z9" i="25"/>
  <c r="R9" i="26"/>
  <c r="R9" i="25"/>
  <c r="J9" i="26"/>
  <c r="J9" i="25"/>
  <c r="AC39" i="26"/>
  <c r="AC39" i="25"/>
  <c r="U39" i="26"/>
  <c r="U39" i="25"/>
  <c r="M39" i="26"/>
  <c r="M39" i="25"/>
  <c r="AJ6" i="26"/>
  <c r="AJ6" i="25"/>
  <c r="AB6" i="26"/>
  <c r="AB6" i="25"/>
  <c r="T6" i="25"/>
  <c r="T6" i="26"/>
  <c r="L6" i="26"/>
  <c r="L6" i="25"/>
  <c r="AE15" i="26"/>
  <c r="AE15" i="25"/>
  <c r="I18" i="26"/>
  <c r="I18" i="25"/>
  <c r="R18" i="26"/>
  <c r="R18" i="25"/>
  <c r="Z18" i="26"/>
  <c r="Z18" i="25"/>
  <c r="AH18" i="26"/>
  <c r="AH18" i="25"/>
  <c r="K21" i="25"/>
  <c r="K21" i="26"/>
  <c r="AA21" i="26"/>
  <c r="AA21" i="25"/>
  <c r="AI21" i="26"/>
  <c r="AI21" i="25"/>
  <c r="L24" i="26"/>
  <c r="L24" i="25"/>
  <c r="T24" i="26"/>
  <c r="T24" i="25"/>
  <c r="AI24" i="26"/>
  <c r="AI24" i="25"/>
  <c r="U27" i="26"/>
  <c r="U27" i="25"/>
  <c r="AK27" i="26"/>
  <c r="AK27" i="25"/>
  <c r="V30" i="26"/>
  <c r="V30" i="25"/>
  <c r="H33" i="26"/>
  <c r="H33" i="25"/>
  <c r="X33" i="26"/>
  <c r="X33" i="25"/>
  <c r="Y36" i="26"/>
  <c r="Y36" i="25"/>
  <c r="J42" i="26"/>
  <c r="J42" i="25"/>
  <c r="Z42" i="26"/>
  <c r="Z42" i="25"/>
  <c r="X24" i="25"/>
  <c r="X24" i="26"/>
  <c r="AF24" i="26"/>
  <c r="AF24" i="25"/>
  <c r="J27" i="26"/>
  <c r="J27" i="25"/>
  <c r="R27" i="26"/>
  <c r="R27" i="25"/>
  <c r="Z27" i="26"/>
  <c r="Z27" i="25"/>
  <c r="AH27" i="26"/>
  <c r="AH27" i="25"/>
  <c r="K30" i="26"/>
  <c r="K30" i="25"/>
  <c r="S30" i="26"/>
  <c r="S30" i="25"/>
  <c r="AA30" i="26"/>
  <c r="AA30" i="25"/>
  <c r="AI30" i="25"/>
  <c r="AI30" i="26"/>
  <c r="M33" i="26"/>
  <c r="M33" i="25"/>
  <c r="U33" i="26"/>
  <c r="U33" i="25"/>
  <c r="AC33" i="26"/>
  <c r="AC33" i="25"/>
  <c r="N36" i="26"/>
  <c r="N36" i="25"/>
  <c r="V36" i="26"/>
  <c r="V36" i="25"/>
  <c r="AD36" i="26"/>
  <c r="AD36" i="25"/>
  <c r="G42" i="26"/>
  <c r="G42" i="25"/>
  <c r="O42" i="26"/>
  <c r="O42" i="25"/>
  <c r="W42" i="26"/>
  <c r="W42" i="25"/>
  <c r="AE42" i="26"/>
  <c r="AE42" i="25"/>
  <c r="AI12" i="26"/>
  <c r="AI12" i="25"/>
  <c r="AG9" i="26"/>
  <c r="AG9" i="25"/>
  <c r="AD39" i="26"/>
  <c r="AD39" i="25"/>
  <c r="AC6" i="26"/>
  <c r="AC6" i="25"/>
  <c r="L15" i="25"/>
  <c r="L15" i="26"/>
  <c r="AB15" i="26"/>
  <c r="AB15" i="25"/>
  <c r="AE18" i="26"/>
  <c r="AE18" i="25"/>
  <c r="AF21" i="26"/>
  <c r="AF21" i="25"/>
  <c r="O27" i="26"/>
  <c r="O27" i="25"/>
  <c r="R33" i="26"/>
  <c r="R33" i="25"/>
  <c r="T42" i="26"/>
  <c r="T42" i="25"/>
  <c r="O6" i="26"/>
  <c r="O6" i="25"/>
  <c r="AE6" i="26"/>
  <c r="AE6" i="25"/>
  <c r="P39" i="26"/>
  <c r="P39" i="25"/>
  <c r="AF39" i="26"/>
  <c r="AF39" i="25"/>
  <c r="S9" i="26"/>
  <c r="S9" i="25"/>
  <c r="AI9" i="25"/>
  <c r="AI9" i="26"/>
  <c r="U12" i="26"/>
  <c r="U12" i="25"/>
  <c r="AK12" i="25"/>
  <c r="AK12" i="26"/>
  <c r="V15" i="25"/>
  <c r="V15" i="26"/>
  <c r="S18" i="25"/>
  <c r="S18" i="26"/>
  <c r="U24" i="26"/>
  <c r="U24" i="25"/>
  <c r="X30" i="26"/>
  <c r="X30" i="25"/>
  <c r="AA36" i="26"/>
  <c r="AA36" i="25"/>
  <c r="G12" i="26"/>
  <c r="G12" i="25"/>
  <c r="AG6" i="26"/>
  <c r="AG6" i="25"/>
  <c r="J39" i="26"/>
  <c r="J39" i="25"/>
  <c r="Z39" i="26"/>
  <c r="Z39" i="25"/>
  <c r="AD33" i="26"/>
  <c r="AD33" i="25"/>
  <c r="Y24" i="26"/>
  <c r="Y24" i="25"/>
  <c r="AK18" i="26"/>
  <c r="AK18" i="25"/>
  <c r="AH15" i="26"/>
  <c r="AH15" i="25"/>
  <c r="G15" i="26"/>
  <c r="G15" i="25"/>
  <c r="N12" i="26"/>
  <c r="N12" i="25"/>
  <c r="T9" i="26"/>
  <c r="T9" i="25"/>
  <c r="W39" i="25"/>
  <c r="W39" i="26"/>
  <c r="AD6" i="25"/>
  <c r="AD6" i="26"/>
  <c r="AC15" i="26"/>
  <c r="AC15" i="25"/>
  <c r="X18" i="26"/>
  <c r="X18" i="25"/>
  <c r="Q21" i="26"/>
  <c r="Q21" i="25"/>
  <c r="J24" i="25"/>
  <c r="J24" i="26"/>
  <c r="Q27" i="25"/>
  <c r="Q27" i="26"/>
  <c r="AH30" i="25"/>
  <c r="AH30" i="26"/>
  <c r="U36" i="26"/>
  <c r="U36" i="25"/>
  <c r="V24" i="26"/>
  <c r="V24" i="25"/>
  <c r="P27" i="26"/>
  <c r="P27" i="25"/>
  <c r="I30" i="26"/>
  <c r="I30" i="25"/>
  <c r="AG30" i="26"/>
  <c r="AG30" i="25"/>
  <c r="AA33" i="26"/>
  <c r="AA33" i="25"/>
  <c r="T36" i="26"/>
  <c r="T36" i="25"/>
  <c r="M42" i="26"/>
  <c r="M42" i="25"/>
  <c r="AK42" i="26"/>
  <c r="AK42" i="25"/>
  <c r="AK6" i="25"/>
  <c r="AK6" i="26"/>
  <c r="W18" i="26"/>
  <c r="W18" i="25"/>
  <c r="AI36" i="26"/>
  <c r="AI36" i="25"/>
  <c r="AB39" i="26"/>
  <c r="AB39" i="25"/>
  <c r="Q12" i="25"/>
  <c r="Q12" i="26"/>
  <c r="M24" i="26"/>
  <c r="M24" i="25"/>
  <c r="AI39" i="26"/>
  <c r="AI39" i="25"/>
  <c r="AC9" i="25"/>
  <c r="AC9" i="26"/>
  <c r="P42" i="26"/>
  <c r="P42" i="25"/>
  <c r="O36" i="26"/>
  <c r="O36" i="25"/>
  <c r="N33" i="26"/>
  <c r="N33" i="25"/>
  <c r="L30" i="26"/>
  <c r="L30" i="25"/>
  <c r="K27" i="26"/>
  <c r="K27" i="25"/>
  <c r="O24" i="25"/>
  <c r="O24" i="26"/>
  <c r="AD21" i="25"/>
  <c r="AD21" i="26"/>
  <c r="N21" i="25"/>
  <c r="N21" i="26"/>
  <c r="AC18" i="25"/>
  <c r="AC18" i="26"/>
  <c r="L18" i="26"/>
  <c r="L18" i="25"/>
  <c r="AA15" i="26"/>
  <c r="AA15" i="25"/>
  <c r="S15" i="26"/>
  <c r="S15" i="25"/>
  <c r="K15" i="26"/>
  <c r="K15" i="25"/>
  <c r="AH12" i="26"/>
  <c r="AH12" i="25"/>
  <c r="Z12" i="26"/>
  <c r="Z12" i="25"/>
  <c r="R12" i="26"/>
  <c r="R12" i="25"/>
  <c r="J12" i="26"/>
  <c r="J12" i="25"/>
  <c r="AF9" i="26"/>
  <c r="AF9" i="25"/>
  <c r="X9" i="26"/>
  <c r="X9" i="25"/>
  <c r="P9" i="26"/>
  <c r="P9" i="25"/>
  <c r="H9" i="26"/>
  <c r="H9" i="25"/>
  <c r="AA39" i="25"/>
  <c r="AA39" i="26"/>
  <c r="S39" i="26"/>
  <c r="S39" i="25"/>
  <c r="K39" i="25"/>
  <c r="K39" i="26"/>
  <c r="AH6" i="26"/>
  <c r="AH6" i="25"/>
  <c r="Z6" i="26"/>
  <c r="Z6" i="25"/>
  <c r="R6" i="26"/>
  <c r="R6" i="25"/>
  <c r="J6" i="26"/>
  <c r="J6" i="25"/>
  <c r="AG15" i="25"/>
  <c r="AG15" i="26"/>
  <c r="K18" i="26"/>
  <c r="K18" i="25"/>
  <c r="T18" i="25"/>
  <c r="T18" i="26"/>
  <c r="AB18" i="26"/>
  <c r="AB18" i="25"/>
  <c r="AJ18" i="26"/>
  <c r="AJ18" i="25"/>
  <c r="M21" i="26"/>
  <c r="M21" i="25"/>
  <c r="AC21" i="25"/>
  <c r="AC21" i="26"/>
  <c r="AK21" i="26"/>
  <c r="AK21" i="25"/>
  <c r="N24" i="26"/>
  <c r="N24" i="25"/>
  <c r="W24" i="26"/>
  <c r="W24" i="25"/>
  <c r="I27" i="25"/>
  <c r="I27" i="26"/>
  <c r="Y27" i="25"/>
  <c r="Y27" i="26"/>
  <c r="J30" i="26"/>
  <c r="J30" i="25"/>
  <c r="Z30" i="25"/>
  <c r="Z30" i="26"/>
  <c r="L33" i="26"/>
  <c r="L33" i="25"/>
  <c r="AB33" i="26"/>
  <c r="AB33" i="25"/>
  <c r="M36" i="26"/>
  <c r="M36" i="25"/>
  <c r="AC36" i="26"/>
  <c r="AC36" i="25"/>
  <c r="N42" i="26"/>
  <c r="N42" i="25"/>
  <c r="AD42" i="25"/>
  <c r="AD42" i="26"/>
  <c r="Z24" i="26"/>
  <c r="Z24" i="25"/>
  <c r="AH24" i="26"/>
  <c r="AH24" i="25"/>
  <c r="L27" i="26"/>
  <c r="L27" i="25"/>
  <c r="T27" i="26"/>
  <c r="T27" i="25"/>
  <c r="AB27" i="26"/>
  <c r="AB27" i="25"/>
  <c r="AJ27" i="26"/>
  <c r="AJ27" i="25"/>
  <c r="M30" i="26"/>
  <c r="M30" i="25"/>
  <c r="U30" i="26"/>
  <c r="U30" i="25"/>
  <c r="AC30" i="26"/>
  <c r="AC30" i="25"/>
  <c r="G33" i="26"/>
  <c r="G33" i="25"/>
  <c r="O33" i="26"/>
  <c r="O33" i="25"/>
  <c r="W33" i="26"/>
  <c r="W33" i="25"/>
  <c r="AE33" i="26"/>
  <c r="AE33" i="25"/>
  <c r="P36" i="26"/>
  <c r="P36" i="25"/>
  <c r="X36" i="26"/>
  <c r="X36" i="25"/>
  <c r="AF36" i="26"/>
  <c r="AF36" i="25"/>
  <c r="I42" i="26"/>
  <c r="I42" i="25"/>
  <c r="Q42" i="26"/>
  <c r="Q42" i="25"/>
  <c r="Y42" i="26"/>
  <c r="Y42" i="25"/>
  <c r="AG42" i="26"/>
  <c r="AG42" i="25"/>
  <c r="AA12" i="26"/>
  <c r="AA12" i="25"/>
  <c r="Y9" i="26"/>
  <c r="Y9" i="25"/>
  <c r="V39" i="26"/>
  <c r="V39" i="25"/>
  <c r="U6" i="26"/>
  <c r="U6" i="25"/>
  <c r="P15" i="26"/>
  <c r="P15" i="25"/>
  <c r="AJ15" i="26"/>
  <c r="AJ15" i="25"/>
  <c r="H21" i="26"/>
  <c r="H21" i="25"/>
  <c r="I24" i="26"/>
  <c r="I24" i="25"/>
  <c r="AE27" i="26"/>
  <c r="AE27" i="25"/>
  <c r="AH33" i="26"/>
  <c r="AH33" i="25"/>
  <c r="AJ42" i="26"/>
  <c r="AJ42" i="25"/>
  <c r="S6" i="26"/>
  <c r="S6" i="25"/>
  <c r="AI6" i="26"/>
  <c r="AI6" i="25"/>
  <c r="T39" i="26"/>
  <c r="T39" i="25"/>
  <c r="G9" i="25"/>
  <c r="G9" i="26"/>
  <c r="W9" i="25"/>
  <c r="W9" i="26"/>
  <c r="I12" i="25"/>
  <c r="I12" i="26"/>
  <c r="Y12" i="25"/>
  <c r="Y12" i="26"/>
  <c r="J15" i="26"/>
  <c r="J15" i="25"/>
  <c r="Z15" i="25"/>
  <c r="Z15" i="26"/>
  <c r="AA18" i="26"/>
  <c r="AA18" i="25"/>
  <c r="AB21" i="26"/>
  <c r="AB21" i="25"/>
  <c r="G27" i="26"/>
  <c r="G27" i="25"/>
  <c r="J33" i="26"/>
  <c r="J33" i="25"/>
  <c r="L42" i="26"/>
  <c r="L42" i="25"/>
  <c r="U9" i="25"/>
  <c r="U9" i="26"/>
  <c r="Q6" i="26"/>
  <c r="Q6" i="25"/>
  <c r="I6" i="25"/>
  <c r="I6" i="26"/>
  <c r="Y6" i="25"/>
  <c r="Y6" i="26"/>
  <c r="AF42" i="26"/>
  <c r="AF42" i="25"/>
  <c r="AB30" i="26"/>
  <c r="AB30" i="25"/>
  <c r="G24" i="26"/>
  <c r="G24" i="25"/>
  <c r="U18" i="26"/>
  <c r="U18" i="25"/>
  <c r="O15" i="26"/>
  <c r="O15" i="25"/>
  <c r="V12" i="25"/>
  <c r="V12" i="26"/>
  <c r="AB9" i="26"/>
  <c r="AB9" i="25"/>
  <c r="AE39" i="25"/>
  <c r="AE39" i="26"/>
  <c r="G39" i="25"/>
  <c r="G39" i="26"/>
  <c r="N6" i="26"/>
  <c r="N6" i="25"/>
  <c r="O18" i="26"/>
  <c r="O18" i="25"/>
  <c r="I21" i="26"/>
  <c r="I21" i="25"/>
  <c r="AG21" i="25"/>
  <c r="AG21" i="26"/>
  <c r="AE24" i="25"/>
  <c r="AE24" i="26"/>
  <c r="R30" i="26"/>
  <c r="R30" i="25"/>
  <c r="V42" i="26"/>
  <c r="V42" i="25"/>
  <c r="H27" i="26"/>
  <c r="H27" i="25"/>
  <c r="AF27" i="26"/>
  <c r="AF27" i="25"/>
  <c r="Y30" i="26"/>
  <c r="Y30" i="25"/>
  <c r="K33" i="26"/>
  <c r="K33" i="25"/>
  <c r="AJ36" i="26"/>
  <c r="AJ36" i="25"/>
  <c r="AC42" i="26"/>
  <c r="AC42" i="25"/>
  <c r="I9" i="26"/>
  <c r="I9" i="25"/>
  <c r="X15" i="26"/>
  <c r="X15" i="25"/>
  <c r="AC24" i="26"/>
  <c r="AC24" i="25"/>
  <c r="K6" i="26"/>
  <c r="K6" i="25"/>
  <c r="L39" i="26"/>
  <c r="L39" i="25"/>
  <c r="AE9" i="26"/>
  <c r="AE9" i="25"/>
  <c r="R15" i="26"/>
  <c r="R15" i="25"/>
  <c r="L21" i="26"/>
  <c r="L21" i="25"/>
  <c r="K36" i="26"/>
  <c r="K36" i="25"/>
  <c r="M9" i="25"/>
  <c r="M9" i="26"/>
  <c r="H42" i="26"/>
  <c r="H42" i="25"/>
  <c r="AJ30" i="26"/>
  <c r="AJ30" i="25"/>
  <c r="AI27" i="26"/>
  <c r="AI27" i="25"/>
  <c r="AG24" i="26"/>
  <c r="AG24" i="25"/>
  <c r="K24" i="25"/>
  <c r="K24" i="26"/>
  <c r="Z21" i="26"/>
  <c r="Z21" i="25"/>
  <c r="J21" i="26"/>
  <c r="J21" i="25"/>
  <c r="Y18" i="25"/>
  <c r="Y18" i="26"/>
  <c r="H18" i="26"/>
  <c r="H18" i="25"/>
  <c r="Y15" i="26"/>
  <c r="Y15" i="25"/>
  <c r="Q15" i="26"/>
  <c r="Q15" i="25"/>
  <c r="I15" i="25"/>
  <c r="I15" i="26"/>
  <c r="AF12" i="25"/>
  <c r="AF12" i="26"/>
  <c r="X12" i="26"/>
  <c r="X12" i="25"/>
  <c r="P12" i="25"/>
  <c r="P12" i="26"/>
  <c r="H12" i="26"/>
  <c r="H12" i="25"/>
  <c r="AD9" i="26"/>
  <c r="AD9" i="25"/>
  <c r="V9" i="26"/>
  <c r="V9" i="25"/>
  <c r="N9" i="26"/>
  <c r="N9" i="25"/>
  <c r="AG39" i="26"/>
  <c r="AG39" i="25"/>
  <c r="Y39" i="26"/>
  <c r="Y39" i="25"/>
  <c r="Q39" i="26"/>
  <c r="Q39" i="25"/>
  <c r="I39" i="26"/>
  <c r="I39" i="25"/>
  <c r="AF6" i="26"/>
  <c r="AF6" i="25"/>
  <c r="X6" i="26"/>
  <c r="X6" i="25"/>
  <c r="P6" i="26"/>
  <c r="P6" i="25"/>
  <c r="H6" i="26"/>
  <c r="H6" i="25"/>
  <c r="AI15" i="26"/>
  <c r="AI15" i="25"/>
  <c r="M18" i="25"/>
  <c r="M18" i="26"/>
  <c r="V18" i="26"/>
  <c r="V18" i="25"/>
  <c r="AD18" i="26"/>
  <c r="AD18" i="25"/>
  <c r="G21" i="26"/>
  <c r="G21" i="25"/>
  <c r="O21" i="26"/>
  <c r="O21" i="25"/>
  <c r="W21" i="26"/>
  <c r="W21" i="25"/>
  <c r="AE21" i="26"/>
  <c r="AE21" i="25"/>
  <c r="H24" i="26"/>
  <c r="H24" i="25"/>
  <c r="P24" i="26"/>
  <c r="P24" i="25"/>
  <c r="AA24" i="26"/>
  <c r="AA24" i="25"/>
  <c r="M27" i="26"/>
  <c r="M27" i="25"/>
  <c r="AC27" i="25"/>
  <c r="AC27" i="26"/>
  <c r="N30" i="25"/>
  <c r="N30" i="26"/>
  <c r="AD30" i="25"/>
  <c r="AD30" i="26"/>
  <c r="P33" i="26"/>
  <c r="P33" i="25"/>
  <c r="AF33" i="26"/>
  <c r="AF33" i="25"/>
  <c r="Q36" i="26"/>
  <c r="Q36" i="25"/>
  <c r="AG36" i="26"/>
  <c r="AG36" i="25"/>
  <c r="R42" i="25"/>
  <c r="R42" i="26"/>
  <c r="AH42" i="25"/>
  <c r="AH42" i="26"/>
  <c r="AB24" i="26"/>
  <c r="AB24" i="25"/>
  <c r="AJ24" i="26"/>
  <c r="AJ24" i="25"/>
  <c r="N27" i="25"/>
  <c r="N27" i="26"/>
  <c r="V27" i="26"/>
  <c r="V27" i="25"/>
  <c r="AD27" i="25"/>
  <c r="AD27" i="26"/>
  <c r="G30" i="25"/>
  <c r="G30" i="26"/>
  <c r="O30" i="26"/>
  <c r="O30" i="25"/>
  <c r="W30" i="26"/>
  <c r="W30" i="25"/>
  <c r="AE30" i="26"/>
  <c r="AE30" i="25"/>
  <c r="I33" i="26"/>
  <c r="I33" i="25"/>
  <c r="Q33" i="26"/>
  <c r="Q33" i="25"/>
  <c r="Y33" i="26"/>
  <c r="Y33" i="25"/>
  <c r="AG33" i="26"/>
  <c r="AG33" i="25"/>
  <c r="J36" i="26"/>
  <c r="J36" i="25"/>
  <c r="R36" i="26"/>
  <c r="R36" i="25"/>
  <c r="Z36" i="26"/>
  <c r="Z36" i="25"/>
  <c r="AH36" i="26"/>
  <c r="AH36" i="25"/>
  <c r="K42" i="26"/>
  <c r="K42" i="25"/>
  <c r="S42" i="26"/>
  <c r="S42" i="25"/>
  <c r="AA42" i="26"/>
  <c r="AA42" i="25"/>
  <c r="AI42" i="26"/>
  <c r="AI42" i="25"/>
  <c r="S12" i="26"/>
  <c r="S12" i="25"/>
  <c r="Q9" i="26"/>
  <c r="Q9" i="25"/>
  <c r="N39" i="26"/>
  <c r="N39" i="25"/>
  <c r="M6" i="26"/>
  <c r="M6" i="25"/>
  <c r="T15" i="26"/>
  <c r="T15" i="25"/>
  <c r="N18" i="26"/>
  <c r="N18" i="25"/>
  <c r="P21" i="26"/>
  <c r="P21" i="25"/>
  <c r="Q24" i="26"/>
  <c r="Q24" i="25"/>
  <c r="P30" i="26"/>
  <c r="P30" i="25"/>
  <c r="S36" i="26"/>
  <c r="S36" i="25"/>
  <c r="G6" i="26"/>
  <c r="G6" i="25"/>
  <c r="W6" i="26"/>
  <c r="W6" i="25"/>
  <c r="H39" i="26"/>
  <c r="H39" i="25"/>
  <c r="X39" i="26"/>
  <c r="X39" i="25"/>
  <c r="K9" i="25"/>
  <c r="K9" i="26"/>
  <c r="AA9" i="25"/>
  <c r="AA9" i="26"/>
  <c r="M12" i="26"/>
  <c r="M12" i="25"/>
  <c r="AC12" i="26"/>
  <c r="AC12" i="25"/>
  <c r="N15" i="25"/>
  <c r="N15" i="26"/>
  <c r="AF15" i="26"/>
  <c r="AF15" i="25"/>
  <c r="AI18" i="26"/>
  <c r="AI18" i="25"/>
  <c r="AJ21" i="26"/>
  <c r="AJ21" i="25"/>
  <c r="W27" i="25"/>
  <c r="W27" i="26"/>
  <c r="Z33" i="26"/>
  <c r="Z33" i="25"/>
  <c r="AB42" i="26"/>
  <c r="AB42" i="25"/>
  <c r="AH39" i="26"/>
  <c r="AH39" i="25"/>
  <c r="O12" i="26"/>
  <c r="O12" i="25"/>
  <c r="AE12" i="26"/>
  <c r="AE12" i="25"/>
  <c r="P18" i="26"/>
  <c r="P18" i="25"/>
  <c r="W12" i="26"/>
  <c r="W12" i="25"/>
  <c r="R6" i="23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W18" i="22"/>
  <c r="W18" i="21"/>
  <c r="T38" i="22"/>
  <c r="T38" i="21"/>
  <c r="T14" i="22"/>
  <c r="T14" i="21"/>
  <c r="M50" i="22"/>
  <c r="M50" i="21"/>
  <c r="Z22" i="22"/>
  <c r="Z22" i="21"/>
  <c r="AA26" i="22"/>
  <c r="AA26" i="21"/>
  <c r="AI30" i="22"/>
  <c r="AI30" i="21"/>
  <c r="H42" i="22"/>
  <c r="H42" i="21"/>
  <c r="J54" i="21"/>
  <c r="J54" i="22"/>
  <c r="J34" i="22"/>
  <c r="J34" i="21"/>
  <c r="K38" i="21"/>
  <c r="K38" i="22"/>
  <c r="M42" i="22"/>
  <c r="M42" i="21"/>
  <c r="N46" i="22"/>
  <c r="N46" i="21"/>
  <c r="O54" i="22"/>
  <c r="O54" i="21"/>
  <c r="AG10" i="22"/>
  <c r="AG10" i="21"/>
  <c r="AB18" i="22"/>
  <c r="AB18" i="21"/>
  <c r="R42" i="22"/>
  <c r="R42" i="21"/>
  <c r="P50" i="22"/>
  <c r="P50" i="21"/>
  <c r="U14" i="22"/>
  <c r="U14" i="21"/>
  <c r="G14" i="22"/>
  <c r="G14" i="21"/>
  <c r="AB38" i="21"/>
  <c r="AB38" i="22"/>
  <c r="V14" i="22"/>
  <c r="V14" i="21"/>
  <c r="R26" i="22"/>
  <c r="R26" i="21"/>
  <c r="U18" i="22"/>
  <c r="U18" i="21"/>
  <c r="R10" i="22"/>
  <c r="R10" i="21"/>
  <c r="L6" i="21"/>
  <c r="L6" i="22"/>
  <c r="L38" i="21"/>
  <c r="L38" i="22"/>
  <c r="N26" i="22"/>
  <c r="N26" i="21"/>
  <c r="S18" i="21"/>
  <c r="S18" i="22"/>
  <c r="R14" i="21"/>
  <c r="R14" i="22"/>
  <c r="P10" i="21"/>
  <c r="P10" i="22"/>
  <c r="K50" i="22"/>
  <c r="K50" i="21"/>
  <c r="J6" i="22"/>
  <c r="J6" i="21"/>
  <c r="AB22" i="22"/>
  <c r="AB22" i="21"/>
  <c r="AC26" i="22"/>
  <c r="AC26" i="21"/>
  <c r="I34" i="21"/>
  <c r="I34" i="22"/>
  <c r="L42" i="21"/>
  <c r="L42" i="22"/>
  <c r="N54" i="22"/>
  <c r="N54" i="21"/>
  <c r="L34" i="21"/>
  <c r="L34" i="22"/>
  <c r="M38" i="21"/>
  <c r="M38" i="22"/>
  <c r="O42" i="21"/>
  <c r="O42" i="22"/>
  <c r="P46" i="22"/>
  <c r="P46" i="21"/>
  <c r="Q54" i="22"/>
  <c r="Q54" i="21"/>
  <c r="Y10" i="22"/>
  <c r="Y10" i="21"/>
  <c r="AJ18" i="21"/>
  <c r="AJ18" i="22"/>
  <c r="AH42" i="22"/>
  <c r="AH42" i="21"/>
  <c r="T50" i="21"/>
  <c r="T50" i="22"/>
  <c r="Y14" i="22"/>
  <c r="Y14" i="21"/>
  <c r="AB26" i="22"/>
  <c r="AB26" i="21"/>
  <c r="U10" i="22"/>
  <c r="U10" i="21"/>
  <c r="AD22" i="22"/>
  <c r="AD22" i="21"/>
  <c r="AE26" i="22"/>
  <c r="AE26" i="21"/>
  <c r="M34" i="21"/>
  <c r="M34" i="22"/>
  <c r="P42" i="21"/>
  <c r="P42" i="22"/>
  <c r="R54" i="22"/>
  <c r="R54" i="21"/>
  <c r="N34" i="22"/>
  <c r="N34" i="21"/>
  <c r="O38" i="22"/>
  <c r="O38" i="21"/>
  <c r="Q42" i="22"/>
  <c r="Q42" i="21"/>
  <c r="R46" i="21"/>
  <c r="R46" i="22"/>
  <c r="S54" i="22"/>
  <c r="S54" i="21"/>
  <c r="Q10" i="21"/>
  <c r="Q10" i="22"/>
  <c r="N22" i="22"/>
  <c r="N22" i="21"/>
  <c r="S46" i="21"/>
  <c r="S46" i="22"/>
  <c r="X50" i="22"/>
  <c r="X50" i="21"/>
  <c r="AC14" i="22"/>
  <c r="AC14" i="21"/>
  <c r="AJ26" i="22"/>
  <c r="AJ26" i="21"/>
  <c r="AH50" i="22"/>
  <c r="AH50" i="21"/>
  <c r="AG26" i="22"/>
  <c r="AG26" i="21"/>
  <c r="P34" i="22"/>
  <c r="P34" i="21"/>
  <c r="Q38" i="22"/>
  <c r="Q38" i="21"/>
  <c r="S42" i="22"/>
  <c r="S42" i="21"/>
  <c r="T46" i="21"/>
  <c r="T46" i="22"/>
  <c r="U54" i="22"/>
  <c r="U54" i="21"/>
  <c r="I10" i="22"/>
  <c r="I10" i="21"/>
  <c r="W22" i="22"/>
  <c r="W22" i="21"/>
  <c r="AI46" i="21"/>
  <c r="AI46" i="22"/>
  <c r="AB50" i="22"/>
  <c r="AB50" i="21"/>
  <c r="AG14" i="21"/>
  <c r="AG14" i="22"/>
  <c r="M30" i="22"/>
  <c r="M30" i="21"/>
  <c r="R50" i="22"/>
  <c r="R50" i="21"/>
  <c r="P14" i="22"/>
  <c r="P14" i="21"/>
  <c r="G50" i="21"/>
  <c r="G50" i="22"/>
  <c r="AG22" i="22"/>
  <c r="AG22" i="21"/>
  <c r="AJ6" i="22"/>
  <c r="AJ6" i="21"/>
  <c r="AE18" i="22"/>
  <c r="AE18" i="21"/>
  <c r="AH22" i="21"/>
  <c r="AH22" i="22"/>
  <c r="AI26" i="22"/>
  <c r="AI26" i="21"/>
  <c r="U34" i="22"/>
  <c r="U34" i="21"/>
  <c r="X42" i="22"/>
  <c r="X42" i="21"/>
  <c r="Z54" i="21"/>
  <c r="Z54" i="22"/>
  <c r="R34" i="22"/>
  <c r="R34" i="21"/>
  <c r="S38" i="22"/>
  <c r="S38" i="21"/>
  <c r="U42" i="22"/>
  <c r="U42" i="21"/>
  <c r="V46" i="21"/>
  <c r="V46" i="22"/>
  <c r="W54" i="21"/>
  <c r="W54" i="22"/>
  <c r="AD50" i="22"/>
  <c r="AD50" i="21"/>
  <c r="AE22" i="22"/>
  <c r="AE22" i="21"/>
  <c r="T54" i="22"/>
  <c r="T54" i="21"/>
  <c r="AF50" i="22"/>
  <c r="AF50" i="21"/>
  <c r="AK14" i="22"/>
  <c r="AK14" i="21"/>
  <c r="U30" i="22"/>
  <c r="U30" i="21"/>
  <c r="AG6" i="22"/>
  <c r="AG6" i="21"/>
  <c r="AF54" i="22"/>
  <c r="AF54" i="21"/>
  <c r="V54" i="21"/>
  <c r="V54" i="22"/>
  <c r="AC22" i="22"/>
  <c r="AC22" i="21"/>
  <c r="AG18" i="21"/>
  <c r="AG18" i="22"/>
  <c r="AJ22" i="21"/>
  <c r="AJ22" i="22"/>
  <c r="AK26" i="22"/>
  <c r="AK26" i="21"/>
  <c r="Y34" i="21"/>
  <c r="Y34" i="22"/>
  <c r="AB42" i="21"/>
  <c r="AB42" i="22"/>
  <c r="AD54" i="22"/>
  <c r="AD54" i="21"/>
  <c r="T34" i="22"/>
  <c r="T34" i="21"/>
  <c r="U38" i="22"/>
  <c r="U38" i="21"/>
  <c r="W42" i="22"/>
  <c r="W42" i="21"/>
  <c r="X46" i="22"/>
  <c r="X46" i="21"/>
  <c r="Y54" i="21"/>
  <c r="Y54" i="22"/>
  <c r="V50" i="21"/>
  <c r="V50" i="22"/>
  <c r="H26" i="22"/>
  <c r="H26" i="21"/>
  <c r="AJ54" i="22"/>
  <c r="AJ54" i="21"/>
  <c r="G10" i="22"/>
  <c r="G10" i="21"/>
  <c r="J18" i="22"/>
  <c r="J18" i="21"/>
  <c r="G34" i="22"/>
  <c r="G34" i="21"/>
  <c r="Q6" i="22"/>
  <c r="Q6" i="21"/>
  <c r="Q18" i="21"/>
  <c r="Q18" i="22"/>
  <c r="O18" i="22"/>
  <c r="O18" i="21"/>
  <c r="Q34" i="22"/>
  <c r="Q34" i="21"/>
  <c r="M18" i="22"/>
  <c r="M18" i="21"/>
  <c r="K18" i="22"/>
  <c r="K18" i="21"/>
  <c r="Y22" i="22"/>
  <c r="Y22" i="21"/>
  <c r="AF6" i="22"/>
  <c r="AF6" i="21"/>
  <c r="H30" i="22"/>
  <c r="H30" i="21"/>
  <c r="AC34" i="21"/>
  <c r="AC34" i="22"/>
  <c r="AF42" i="21"/>
  <c r="AF42" i="22"/>
  <c r="AH54" i="22"/>
  <c r="AH54" i="21"/>
  <c r="V34" i="22"/>
  <c r="V34" i="21"/>
  <c r="W38" i="22"/>
  <c r="W38" i="21"/>
  <c r="Y42" i="22"/>
  <c r="Y42" i="21"/>
  <c r="Z46" i="22"/>
  <c r="Z46" i="21"/>
  <c r="AA54" i="22"/>
  <c r="AA54" i="21"/>
  <c r="N50" i="22"/>
  <c r="N50" i="21"/>
  <c r="P26" i="22"/>
  <c r="P26" i="21"/>
  <c r="G6" i="22"/>
  <c r="G6" i="21"/>
  <c r="K10" i="22"/>
  <c r="K10" i="21"/>
  <c r="N18" i="22"/>
  <c r="N18" i="21"/>
  <c r="W34" i="22"/>
  <c r="W34" i="21"/>
  <c r="O14" i="21"/>
  <c r="O14" i="22"/>
  <c r="M10" i="21"/>
  <c r="M10" i="22"/>
  <c r="H6" i="22"/>
  <c r="H6" i="21"/>
  <c r="AK22" i="21"/>
  <c r="AK22" i="22"/>
  <c r="L10" i="22"/>
  <c r="L10" i="21"/>
  <c r="AF22" i="22"/>
  <c r="AF22" i="21"/>
  <c r="X54" i="21"/>
  <c r="X54" i="22"/>
  <c r="J10" i="22"/>
  <c r="J10" i="21"/>
  <c r="K34" i="21"/>
  <c r="K34" i="22"/>
  <c r="H10" i="22"/>
  <c r="H10" i="21"/>
  <c r="H54" i="21"/>
  <c r="H54" i="22"/>
  <c r="I18" i="22"/>
  <c r="I18" i="21"/>
  <c r="AI18" i="21"/>
  <c r="AI18" i="22"/>
  <c r="AE46" i="22"/>
  <c r="AE46" i="21"/>
  <c r="U22" i="21"/>
  <c r="U22" i="22"/>
  <c r="AJ10" i="22"/>
  <c r="AJ10" i="21"/>
  <c r="AD6" i="22"/>
  <c r="AD6" i="21"/>
  <c r="J30" i="21"/>
  <c r="J30" i="22"/>
  <c r="X34" i="22"/>
  <c r="X34" i="21"/>
  <c r="AA42" i="22"/>
  <c r="AA42" i="21"/>
  <c r="AC54" i="22"/>
  <c r="AC54" i="21"/>
  <c r="K6" i="22"/>
  <c r="K6" i="21"/>
  <c r="R18" i="22"/>
  <c r="R18" i="21"/>
  <c r="W46" i="22"/>
  <c r="W46" i="21"/>
  <c r="AJ14" i="22"/>
  <c r="AJ14" i="21"/>
  <c r="AC50" i="22"/>
  <c r="AC50" i="21"/>
  <c r="AB6" i="22"/>
  <c r="AB6" i="21"/>
  <c r="I22" i="22"/>
  <c r="I22" i="21"/>
  <c r="K26" i="22"/>
  <c r="K26" i="21"/>
  <c r="L30" i="22"/>
  <c r="L30" i="21"/>
  <c r="AK34" i="22"/>
  <c r="AK34" i="21"/>
  <c r="X30" i="21"/>
  <c r="X30" i="22"/>
  <c r="Z34" i="21"/>
  <c r="Z34" i="22"/>
  <c r="AA38" i="22"/>
  <c r="AA38" i="21"/>
  <c r="AC42" i="21"/>
  <c r="AC42" i="22"/>
  <c r="AD46" i="22"/>
  <c r="AD46" i="21"/>
  <c r="AE54" i="22"/>
  <c r="AE54" i="21"/>
  <c r="AC6" i="21"/>
  <c r="AC6" i="22"/>
  <c r="AF26" i="22"/>
  <c r="AF26" i="21"/>
  <c r="O6" i="21"/>
  <c r="O6" i="22"/>
  <c r="S10" i="22"/>
  <c r="S10" i="21"/>
  <c r="V18" i="22"/>
  <c r="V18" i="21"/>
  <c r="X38" i="22"/>
  <c r="X38" i="21"/>
  <c r="J50" i="22"/>
  <c r="J50" i="21"/>
  <c r="I50" i="22"/>
  <c r="I50" i="21"/>
  <c r="AA34" i="21"/>
  <c r="AA34" i="22"/>
  <c r="N14" i="22"/>
  <c r="N14" i="21"/>
  <c r="AC18" i="22"/>
  <c r="AC18" i="21"/>
  <c r="T42" i="22"/>
  <c r="T42" i="21"/>
  <c r="S34" i="22"/>
  <c r="S34" i="21"/>
  <c r="L14" i="22"/>
  <c r="L14" i="21"/>
  <c r="P54" i="22"/>
  <c r="P54" i="21"/>
  <c r="J14" i="22"/>
  <c r="J14" i="21"/>
  <c r="AH6" i="22"/>
  <c r="AH6" i="21"/>
  <c r="AG30" i="22"/>
  <c r="AG30" i="21"/>
  <c r="H14" i="22"/>
  <c r="H14" i="21"/>
  <c r="AG50" i="22"/>
  <c r="AG50" i="21"/>
  <c r="G26" i="21"/>
  <c r="G26" i="22"/>
  <c r="Y30" i="21"/>
  <c r="Y30" i="22"/>
  <c r="G18" i="22"/>
  <c r="G18" i="21"/>
  <c r="AE50" i="22"/>
  <c r="AE50" i="21"/>
  <c r="G22" i="22"/>
  <c r="G22" i="21"/>
  <c r="I26" i="22"/>
  <c r="I26" i="21"/>
  <c r="AG34" i="22"/>
  <c r="AG34" i="21"/>
  <c r="V30" i="22"/>
  <c r="V30" i="21"/>
  <c r="Y38" i="22"/>
  <c r="Y38" i="21"/>
  <c r="AB46" i="22"/>
  <c r="AB46" i="21"/>
  <c r="AK6" i="22"/>
  <c r="AK6" i="21"/>
  <c r="X26" i="21"/>
  <c r="X26" i="22"/>
  <c r="O10" i="21"/>
  <c r="O10" i="22"/>
  <c r="H38" i="22"/>
  <c r="H38" i="21"/>
  <c r="S30" i="22"/>
  <c r="S30" i="21"/>
  <c r="Q22" i="22"/>
  <c r="Q22" i="21"/>
  <c r="AH10" i="22"/>
  <c r="AH10" i="21"/>
  <c r="O46" i="22"/>
  <c r="O46" i="21"/>
  <c r="O30" i="22"/>
  <c r="O30" i="21"/>
  <c r="L22" i="22"/>
  <c r="L22" i="21"/>
  <c r="AH14" i="21"/>
  <c r="AH14" i="22"/>
  <c r="AF10" i="21"/>
  <c r="AF10" i="22"/>
  <c r="AA50" i="22"/>
  <c r="AA50" i="21"/>
  <c r="Z6" i="22"/>
  <c r="Z6" i="21"/>
  <c r="K22" i="22"/>
  <c r="K22" i="21"/>
  <c r="M26" i="22"/>
  <c r="M26" i="21"/>
  <c r="N30" i="22"/>
  <c r="N30" i="21"/>
  <c r="J38" i="21"/>
  <c r="J38" i="22"/>
  <c r="M46" i="22"/>
  <c r="M46" i="21"/>
  <c r="Z30" i="21"/>
  <c r="Z30" i="22"/>
  <c r="AB34" i="21"/>
  <c r="AB34" i="22"/>
  <c r="AC38" i="21"/>
  <c r="AC38" i="22"/>
  <c r="AE42" i="21"/>
  <c r="AE42" i="22"/>
  <c r="AF46" i="22"/>
  <c r="AF46" i="21"/>
  <c r="AG54" i="22"/>
  <c r="AG54" i="21"/>
  <c r="U6" i="22"/>
  <c r="U6" i="21"/>
  <c r="I30" i="21"/>
  <c r="I30" i="22"/>
  <c r="S6" i="22"/>
  <c r="S6" i="21"/>
  <c r="W10" i="22"/>
  <c r="W10" i="21"/>
  <c r="Z18" i="22"/>
  <c r="Z18" i="21"/>
  <c r="J42" i="22"/>
  <c r="J42" i="21"/>
  <c r="I6" i="22"/>
  <c r="I6" i="21"/>
  <c r="AF14" i="21"/>
  <c r="AF14" i="22"/>
  <c r="P30" i="22"/>
  <c r="P30" i="21"/>
  <c r="N38" i="21"/>
  <c r="N38" i="22"/>
  <c r="Q46" i="22"/>
  <c r="Q46" i="21"/>
  <c r="AB30" i="22"/>
  <c r="AB30" i="21"/>
  <c r="AD34" i="22"/>
  <c r="AD34" i="21"/>
  <c r="AE38" i="22"/>
  <c r="AE38" i="21"/>
  <c r="AG42" i="22"/>
  <c r="AG42" i="21"/>
  <c r="AH46" i="21"/>
  <c r="AH46" i="22"/>
  <c r="AI54" i="22"/>
  <c r="AI54" i="21"/>
  <c r="M6" i="22"/>
  <c r="M6" i="21"/>
  <c r="Q30" i="22"/>
  <c r="Q30" i="21"/>
  <c r="W6" i="22"/>
  <c r="W6" i="21"/>
  <c r="AA10" i="22"/>
  <c r="AA10" i="21"/>
  <c r="AF18" i="22"/>
  <c r="AF18" i="21"/>
  <c r="Z42" i="22"/>
  <c r="Z42" i="21"/>
  <c r="AE14" i="21"/>
  <c r="AE14" i="22"/>
  <c r="H22" i="22"/>
  <c r="H22" i="21"/>
  <c r="O22" i="22"/>
  <c r="O22" i="21"/>
  <c r="AG38" i="22"/>
  <c r="AG38" i="21"/>
  <c r="AJ46" i="21"/>
  <c r="AJ46" i="22"/>
  <c r="AK54" i="22"/>
  <c r="AK54" i="21"/>
  <c r="H18" i="22"/>
  <c r="H18" i="21"/>
  <c r="AC30" i="22"/>
  <c r="AC30" i="21"/>
  <c r="AA6" i="22"/>
  <c r="AA6" i="21"/>
  <c r="AE10" i="22"/>
  <c r="AE10" i="21"/>
  <c r="J22" i="22"/>
  <c r="J22" i="21"/>
  <c r="K46" i="22"/>
  <c r="K46" i="21"/>
  <c r="AC10" i="21"/>
  <c r="AC10" i="22"/>
  <c r="X6" i="22"/>
  <c r="X6" i="21"/>
  <c r="AD14" i="22"/>
  <c r="AD14" i="21"/>
  <c r="R38" i="22"/>
  <c r="R38" i="21"/>
  <c r="AD18" i="22"/>
  <c r="AD18" i="21"/>
  <c r="Y46" i="22"/>
  <c r="Y46" i="21"/>
  <c r="AF30" i="22"/>
  <c r="AF30" i="21"/>
  <c r="AH34" i="22"/>
  <c r="AH34" i="21"/>
  <c r="AI38" i="22"/>
  <c r="AI38" i="21"/>
  <c r="G54" i="21"/>
  <c r="G54" i="22"/>
  <c r="AI14" i="21"/>
  <c r="AI14" i="22"/>
  <c r="L18" i="22"/>
  <c r="L18" i="21"/>
  <c r="O34" i="22"/>
  <c r="O34" i="21"/>
  <c r="AE6" i="21"/>
  <c r="AE6" i="22"/>
  <c r="AI10" i="22"/>
  <c r="AI10" i="21"/>
  <c r="S22" i="22"/>
  <c r="S22" i="21"/>
  <c r="AA46" i="22"/>
  <c r="AA46" i="21"/>
  <c r="Z50" i="22"/>
  <c r="Z50" i="21"/>
  <c r="J26" i="22"/>
  <c r="J26" i="21"/>
  <c r="M22" i="22"/>
  <c r="M22" i="21"/>
  <c r="AH18" i="21"/>
  <c r="AH18" i="22"/>
  <c r="R30" i="22"/>
  <c r="R30" i="21"/>
  <c r="V42" i="22"/>
  <c r="V42" i="21"/>
  <c r="U50" i="21"/>
  <c r="U50" i="22"/>
  <c r="AA18" i="22"/>
  <c r="AA18" i="21"/>
  <c r="AJ34" i="22"/>
  <c r="AJ34" i="21"/>
  <c r="I54" i="21"/>
  <c r="I54" i="22"/>
  <c r="AA14" i="22"/>
  <c r="AA14" i="21"/>
  <c r="P18" i="21"/>
  <c r="P18" i="22"/>
  <c r="AE34" i="22"/>
  <c r="AE34" i="21"/>
  <c r="AI6" i="22"/>
  <c r="AI6" i="21"/>
  <c r="I14" i="22"/>
  <c r="I14" i="21"/>
  <c r="AA22" i="22"/>
  <c r="AA22" i="21"/>
  <c r="L54" i="22"/>
  <c r="L54" i="21"/>
  <c r="Y6" i="22"/>
  <c r="Y6" i="21"/>
  <c r="AI34" i="22"/>
  <c r="AI34" i="21"/>
  <c r="N10" i="21"/>
  <c r="N10" i="22"/>
  <c r="K30" i="21"/>
  <c r="K30" i="22"/>
  <c r="AD10" i="22"/>
  <c r="AD10" i="21"/>
  <c r="Y50" i="22"/>
  <c r="Y50" i="21"/>
  <c r="O26" i="22"/>
  <c r="O26" i="21"/>
  <c r="AD42" i="21"/>
  <c r="AD42" i="22"/>
  <c r="G30" i="22"/>
  <c r="G30" i="21"/>
  <c r="AB10" i="22"/>
  <c r="AB10" i="21"/>
  <c r="W50" i="21"/>
  <c r="W50" i="22"/>
  <c r="V6" i="22"/>
  <c r="V6" i="21"/>
  <c r="Q26" i="22"/>
  <c r="Q26" i="21"/>
  <c r="U46" i="21"/>
  <c r="U46" i="22"/>
  <c r="AD30" i="22"/>
  <c r="AD30" i="21"/>
  <c r="AF34" i="22"/>
  <c r="AF34" i="21"/>
  <c r="AH26" i="22"/>
  <c r="AH26" i="21"/>
  <c r="AB14" i="22"/>
  <c r="AB14" i="21"/>
  <c r="Z10" i="22"/>
  <c r="Z10" i="21"/>
  <c r="T6" i="22"/>
  <c r="T6" i="21"/>
  <c r="R22" i="21"/>
  <c r="R22" i="22"/>
  <c r="T30" i="22"/>
  <c r="T30" i="21"/>
  <c r="V38" i="22"/>
  <c r="V38" i="21"/>
  <c r="N42" i="21"/>
  <c r="N42" i="22"/>
  <c r="AD26" i="22"/>
  <c r="AD26" i="21"/>
  <c r="Z14" i="22"/>
  <c r="Z14" i="21"/>
  <c r="X10" i="22"/>
  <c r="X10" i="21"/>
  <c r="S50" i="21"/>
  <c r="S50" i="22"/>
  <c r="R6" i="22"/>
  <c r="R6" i="21"/>
  <c r="T22" i="22"/>
  <c r="T22" i="21"/>
  <c r="W30" i="21"/>
  <c r="W30" i="22"/>
  <c r="Z38" i="21"/>
  <c r="Z38" i="22"/>
  <c r="AC46" i="22"/>
  <c r="AC46" i="21"/>
  <c r="AH30" i="22"/>
  <c r="AH30" i="21"/>
  <c r="G42" i="22"/>
  <c r="G42" i="21"/>
  <c r="AJ38" i="22"/>
  <c r="AJ38" i="21"/>
  <c r="Z26" i="21"/>
  <c r="Z26" i="22"/>
  <c r="Y18" i="22"/>
  <c r="Y18" i="21"/>
  <c r="X14" i="22"/>
  <c r="X14" i="21"/>
  <c r="V10" i="22"/>
  <c r="V10" i="21"/>
  <c r="Q50" i="22"/>
  <c r="Q50" i="21"/>
  <c r="P6" i="22"/>
  <c r="P6" i="21"/>
  <c r="V22" i="21"/>
  <c r="V22" i="22"/>
  <c r="W26" i="22"/>
  <c r="W26" i="21"/>
  <c r="AA30" i="21"/>
  <c r="AA30" i="22"/>
  <c r="AD38" i="21"/>
  <c r="AD38" i="22"/>
  <c r="AG46" i="22"/>
  <c r="AG46" i="21"/>
  <c r="AJ30" i="22"/>
  <c r="AJ30" i="21"/>
  <c r="G38" i="22"/>
  <c r="G38" i="21"/>
  <c r="I42" i="22"/>
  <c r="I42" i="21"/>
  <c r="J46" i="22"/>
  <c r="J46" i="21"/>
  <c r="K54" i="22"/>
  <c r="K54" i="21"/>
  <c r="S14" i="22"/>
  <c r="S14" i="21"/>
  <c r="T18" i="21"/>
  <c r="T18" i="22"/>
  <c r="P38" i="22"/>
  <c r="P38" i="21"/>
  <c r="H50" i="22"/>
  <c r="H50" i="21"/>
  <c r="M14" i="22"/>
  <c r="M14" i="21"/>
  <c r="AI22" i="21"/>
  <c r="AI22" i="22"/>
  <c r="AB54" i="22"/>
  <c r="AB54" i="21"/>
  <c r="P22" i="22"/>
  <c r="P22" i="21"/>
  <c r="V26" i="21"/>
  <c r="V26" i="22"/>
  <c r="T10" i="22"/>
  <c r="T10" i="21"/>
  <c r="O50" i="21"/>
  <c r="O50" i="22"/>
  <c r="N6" i="21"/>
  <c r="N6" i="22"/>
  <c r="X22" i="22"/>
  <c r="X22" i="21"/>
  <c r="Y26" i="21"/>
  <c r="Y26" i="22"/>
  <c r="AE30" i="22"/>
  <c r="AE30" i="21"/>
  <c r="AH38" i="22"/>
  <c r="AH38" i="21"/>
  <c r="AK46" i="21"/>
  <c r="AK46" i="22"/>
  <c r="H34" i="22"/>
  <c r="H34" i="21"/>
  <c r="I38" i="22"/>
  <c r="I38" i="21"/>
  <c r="K42" i="22"/>
  <c r="K42" i="21"/>
  <c r="L46" i="22"/>
  <c r="L46" i="21"/>
  <c r="M54" i="22"/>
  <c r="M54" i="21"/>
  <c r="K14" i="22"/>
  <c r="K14" i="21"/>
  <c r="X18" i="22"/>
  <c r="X18" i="21"/>
  <c r="AF38" i="22"/>
  <c r="AF38" i="21"/>
  <c r="L50" i="22"/>
  <c r="L50" i="21"/>
  <c r="Q14" i="21"/>
  <c r="Q14" i="22"/>
  <c r="L26" i="22"/>
  <c r="L26" i="21"/>
  <c r="AI50" i="21"/>
  <c r="AI50" i="22"/>
  <c r="W14" i="22"/>
  <c r="W14" i="21"/>
  <c r="X42" i="20"/>
  <c r="V33" i="20"/>
  <c r="T30" i="20"/>
  <c r="S27" i="20"/>
  <c r="S24" i="20"/>
  <c r="AH21" i="20"/>
  <c r="R21" i="20"/>
  <c r="AG18" i="20"/>
  <c r="Q18" i="20"/>
  <c r="AD15" i="20"/>
  <c r="U15" i="20"/>
  <c r="M15" i="20"/>
  <c r="AJ12" i="20"/>
  <c r="AB12" i="20"/>
  <c r="T12" i="20"/>
  <c r="L12" i="20"/>
  <c r="AH9" i="20"/>
  <c r="Z9" i="20"/>
  <c r="R9" i="20"/>
  <c r="J9" i="20"/>
  <c r="AC39" i="20"/>
  <c r="U39" i="20"/>
  <c r="M39" i="20"/>
  <c r="AJ6" i="20"/>
  <c r="AB6" i="20"/>
  <c r="T6" i="20"/>
  <c r="L6" i="20"/>
  <c r="AE15" i="20"/>
  <c r="I18" i="20"/>
  <c r="R18" i="20"/>
  <c r="Z18" i="20"/>
  <c r="AH18" i="20"/>
  <c r="K21" i="20"/>
  <c r="AA21" i="20"/>
  <c r="AI21" i="20"/>
  <c r="L24" i="20"/>
  <c r="T24" i="20"/>
  <c r="AI24" i="20"/>
  <c r="U27" i="20"/>
  <c r="AK27" i="20"/>
  <c r="V30" i="20"/>
  <c r="H33" i="20"/>
  <c r="X33" i="20"/>
  <c r="Y36" i="20"/>
  <c r="J42" i="20"/>
  <c r="Z42" i="20"/>
  <c r="X24" i="20"/>
  <c r="AF24" i="20"/>
  <c r="J27" i="20"/>
  <c r="R27" i="20"/>
  <c r="Z27" i="20"/>
  <c r="AH27" i="20"/>
  <c r="K30" i="20"/>
  <c r="S30" i="20"/>
  <c r="AA30" i="20"/>
  <c r="AI30" i="20"/>
  <c r="M33" i="20"/>
  <c r="U33" i="20"/>
  <c r="AC33" i="20"/>
  <c r="N36" i="20"/>
  <c r="V36" i="20"/>
  <c r="AD36" i="20"/>
  <c r="G42" i="20"/>
  <c r="O42" i="20"/>
  <c r="W42" i="20"/>
  <c r="AE42" i="20"/>
  <c r="AI12" i="20"/>
  <c r="AG9" i="20"/>
  <c r="AD39" i="20"/>
  <c r="AC6" i="20"/>
  <c r="L15" i="20"/>
  <c r="AB15" i="20"/>
  <c r="AE18" i="20"/>
  <c r="AF21" i="20"/>
  <c r="O27" i="20"/>
  <c r="R33" i="20"/>
  <c r="T42" i="20"/>
  <c r="O6" i="20"/>
  <c r="AE6" i="20"/>
  <c r="P39" i="20"/>
  <c r="AF39" i="20"/>
  <c r="S9" i="20"/>
  <c r="AI9" i="20"/>
  <c r="U12" i="20"/>
  <c r="AK12" i="20"/>
  <c r="V15" i="20"/>
  <c r="S18" i="20"/>
  <c r="U24" i="20"/>
  <c r="X30" i="20"/>
  <c r="AA36" i="20"/>
  <c r="G12" i="20"/>
  <c r="AG6" i="20"/>
  <c r="J39" i="20"/>
  <c r="Z39" i="20"/>
  <c r="W36" i="20"/>
  <c r="P42" i="20"/>
  <c r="O36" i="20"/>
  <c r="N33" i="20"/>
  <c r="L30" i="20"/>
  <c r="K27" i="20"/>
  <c r="O24" i="20"/>
  <c r="AD21" i="20"/>
  <c r="N21" i="20"/>
  <c r="AC18" i="20"/>
  <c r="L18" i="20"/>
  <c r="AA15" i="20"/>
  <c r="S15" i="20"/>
  <c r="K15" i="20"/>
  <c r="AH12" i="20"/>
  <c r="Z12" i="20"/>
  <c r="R12" i="20"/>
  <c r="J12" i="20"/>
  <c r="AF9" i="20"/>
  <c r="X9" i="20"/>
  <c r="P9" i="20"/>
  <c r="H9" i="20"/>
  <c r="AA39" i="20"/>
  <c r="S39" i="20"/>
  <c r="K39" i="20"/>
  <c r="AH6" i="20"/>
  <c r="Z6" i="20"/>
  <c r="R6" i="20"/>
  <c r="J6" i="20"/>
  <c r="AG15" i="20"/>
  <c r="K18" i="20"/>
  <c r="T18" i="20"/>
  <c r="AB18" i="20"/>
  <c r="AJ18" i="20"/>
  <c r="M21" i="20"/>
  <c r="AC21" i="20"/>
  <c r="AK21" i="20"/>
  <c r="N24" i="20"/>
  <c r="W24" i="20"/>
  <c r="I27" i="20"/>
  <c r="Y27" i="20"/>
  <c r="J30" i="20"/>
  <c r="Z30" i="20"/>
  <c r="L33" i="20"/>
  <c r="AB33" i="20"/>
  <c r="M36" i="20"/>
  <c r="AC36" i="20"/>
  <c r="N42" i="20"/>
  <c r="AD42" i="20"/>
  <c r="Z24" i="20"/>
  <c r="AH24" i="20"/>
  <c r="L27" i="20"/>
  <c r="T27" i="20"/>
  <c r="AB27" i="20"/>
  <c r="AJ27" i="20"/>
  <c r="M30" i="20"/>
  <c r="U30" i="20"/>
  <c r="AC30" i="20"/>
  <c r="G33" i="20"/>
  <c r="O33" i="20"/>
  <c r="W33" i="20"/>
  <c r="AE33" i="20"/>
  <c r="P36" i="20"/>
  <c r="X36" i="20"/>
  <c r="AF36" i="20"/>
  <c r="I42" i="20"/>
  <c r="Q42" i="20"/>
  <c r="Y42" i="20"/>
  <c r="AG42" i="20"/>
  <c r="AA12" i="20"/>
  <c r="Y9" i="20"/>
  <c r="V39" i="20"/>
  <c r="U6" i="20"/>
  <c r="P15" i="20"/>
  <c r="AJ15" i="20"/>
  <c r="H21" i="20"/>
  <c r="I24" i="20"/>
  <c r="AE27" i="20"/>
  <c r="AH33" i="20"/>
  <c r="AJ42" i="20"/>
  <c r="S6" i="20"/>
  <c r="AI6" i="20"/>
  <c r="T39" i="20"/>
  <c r="G9" i="20"/>
  <c r="W9" i="20"/>
  <c r="I12" i="20"/>
  <c r="Y12" i="20"/>
  <c r="J15" i="20"/>
  <c r="Z15" i="20"/>
  <c r="AA18" i="20"/>
  <c r="AB21" i="20"/>
  <c r="G27" i="20"/>
  <c r="J33" i="20"/>
  <c r="L42" i="20"/>
  <c r="U9" i="20"/>
  <c r="Q6" i="20"/>
  <c r="I6" i="20"/>
  <c r="Y6" i="20"/>
  <c r="AJ30" i="20"/>
  <c r="AI27" i="20"/>
  <c r="AG24" i="20"/>
  <c r="K24" i="20"/>
  <c r="Z21" i="20"/>
  <c r="J21" i="20"/>
  <c r="Y18" i="20"/>
  <c r="H18" i="20"/>
  <c r="Y15" i="20"/>
  <c r="Q15" i="20"/>
  <c r="I15" i="20"/>
  <c r="AF12" i="20"/>
  <c r="X12" i="20"/>
  <c r="P12" i="20"/>
  <c r="H12" i="20"/>
  <c r="AD9" i="20"/>
  <c r="V9" i="20"/>
  <c r="N9" i="20"/>
  <c r="AG39" i="20"/>
  <c r="Y39" i="20"/>
  <c r="Q39" i="20"/>
  <c r="I39" i="20"/>
  <c r="AF6" i="20"/>
  <c r="X6" i="20"/>
  <c r="P6" i="20"/>
  <c r="H6" i="20"/>
  <c r="AI15" i="20"/>
  <c r="M18" i="20"/>
  <c r="V18" i="20"/>
  <c r="AD18" i="20"/>
  <c r="G21" i="20"/>
  <c r="O21" i="20"/>
  <c r="W21" i="20"/>
  <c r="AE21" i="20"/>
  <c r="H24" i="20"/>
  <c r="P24" i="20"/>
  <c r="AA24" i="20"/>
  <c r="M27" i="20"/>
  <c r="AC27" i="20"/>
  <c r="N30" i="20"/>
  <c r="AD30" i="20"/>
  <c r="P33" i="20"/>
  <c r="AF33" i="20"/>
  <c r="Q36" i="20"/>
  <c r="AG36" i="20"/>
  <c r="R42" i="20"/>
  <c r="AH42" i="20"/>
  <c r="AB24" i="20"/>
  <c r="AJ24" i="20"/>
  <c r="N27" i="20"/>
  <c r="V27" i="20"/>
  <c r="AD27" i="20"/>
  <c r="G30" i="20"/>
  <c r="O30" i="20"/>
  <c r="W30" i="20"/>
  <c r="AE30" i="20"/>
  <c r="I33" i="20"/>
  <c r="Q33" i="20"/>
  <c r="Y33" i="20"/>
  <c r="AG33" i="20"/>
  <c r="J36" i="19"/>
  <c r="J36" i="20"/>
  <c r="R36" i="20"/>
  <c r="Z36" i="20"/>
  <c r="AH36" i="20"/>
  <c r="K42" i="20"/>
  <c r="S42" i="20"/>
  <c r="AA42" i="20"/>
  <c r="AI42" i="20"/>
  <c r="S12" i="20"/>
  <c r="Q9" i="20"/>
  <c r="N39" i="20"/>
  <c r="M6" i="20"/>
  <c r="T15" i="20"/>
  <c r="N18" i="20"/>
  <c r="P21" i="20"/>
  <c r="Q24" i="20"/>
  <c r="P30" i="20"/>
  <c r="S36" i="20"/>
  <c r="G6" i="20"/>
  <c r="W6" i="20"/>
  <c r="H39" i="20"/>
  <c r="X39" i="20"/>
  <c r="K9" i="20"/>
  <c r="AA9" i="20"/>
  <c r="M12" i="20"/>
  <c r="AC12" i="20"/>
  <c r="N15" i="20"/>
  <c r="AF15" i="20"/>
  <c r="AI18" i="20"/>
  <c r="AJ21" i="20"/>
  <c r="W27" i="20"/>
  <c r="Z33" i="20"/>
  <c r="AB42" i="20"/>
  <c r="AH39" i="20"/>
  <c r="O12" i="20"/>
  <c r="AE12" i="20"/>
  <c r="P18" i="20"/>
  <c r="H42" i="20"/>
  <c r="AF42" i="20"/>
  <c r="AE36" i="20"/>
  <c r="AD33" i="20"/>
  <c r="AB30" i="20"/>
  <c r="AA27" i="20"/>
  <c r="Y24" i="20"/>
  <c r="G24" i="20"/>
  <c r="V21" i="20"/>
  <c r="AK18" i="20"/>
  <c r="U18" i="20"/>
  <c r="AH15" i="20"/>
  <c r="W15" i="20"/>
  <c r="O15" i="20"/>
  <c r="G15" i="20"/>
  <c r="AD12" i="20"/>
  <c r="V12" i="20"/>
  <c r="N12" i="20"/>
  <c r="AJ9" i="20"/>
  <c r="AB9" i="20"/>
  <c r="T9" i="20"/>
  <c r="L9" i="20"/>
  <c r="AE39" i="20"/>
  <c r="W39" i="20"/>
  <c r="O39" i="20"/>
  <c r="G39" i="20"/>
  <c r="AD6" i="20"/>
  <c r="V6" i="20"/>
  <c r="N6" i="20"/>
  <c r="AC15" i="20"/>
  <c r="G18" i="20"/>
  <c r="O18" i="20"/>
  <c r="X18" i="20"/>
  <c r="AF18" i="20"/>
  <c r="I21" i="20"/>
  <c r="Q21" i="20"/>
  <c r="Y21" i="20"/>
  <c r="AG21" i="20"/>
  <c r="J24" i="20"/>
  <c r="R24" i="20"/>
  <c r="AE24" i="20"/>
  <c r="Q27" i="20"/>
  <c r="AG27" i="20"/>
  <c r="R30" i="20"/>
  <c r="AH30" i="20"/>
  <c r="T33" i="20"/>
  <c r="U36" i="20"/>
  <c r="AK36" i="20"/>
  <c r="V42" i="20"/>
  <c r="V24" i="20"/>
  <c r="AD24" i="20"/>
  <c r="H27" i="20"/>
  <c r="P27" i="20"/>
  <c r="X27" i="20"/>
  <c r="AF27" i="20"/>
  <c r="I30" i="20"/>
  <c r="Q30" i="20"/>
  <c r="Y30" i="20"/>
  <c r="AG30" i="20"/>
  <c r="K33" i="20"/>
  <c r="S33" i="20"/>
  <c r="AA33" i="20"/>
  <c r="L36" i="20"/>
  <c r="T36" i="20"/>
  <c r="AB36" i="20"/>
  <c r="AJ36" i="20"/>
  <c r="M42" i="20"/>
  <c r="U42" i="20"/>
  <c r="AC42" i="20"/>
  <c r="AK42" i="20"/>
  <c r="K12" i="20"/>
  <c r="I9" i="20"/>
  <c r="AK6" i="20"/>
  <c r="H15" i="20"/>
  <c r="X15" i="20"/>
  <c r="W18" i="20"/>
  <c r="X21" i="20"/>
  <c r="AC24" i="20"/>
  <c r="AF30" i="20"/>
  <c r="AI36" i="20"/>
  <c r="K6" i="20"/>
  <c r="AA6" i="20"/>
  <c r="L39" i="20"/>
  <c r="AB39" i="20"/>
  <c r="O9" i="20"/>
  <c r="AE9" i="20"/>
  <c r="Q12" i="20"/>
  <c r="AG12" i="20"/>
  <c r="R15" i="20"/>
  <c r="J18" i="20"/>
  <c r="L21" i="20"/>
  <c r="M24" i="20"/>
  <c r="H30" i="20"/>
  <c r="K36" i="20"/>
  <c r="AI39" i="20"/>
  <c r="R39" i="20"/>
  <c r="M9" i="20"/>
  <c r="AC9" i="20"/>
  <c r="W12" i="20"/>
  <c r="H42" i="19"/>
  <c r="AJ30" i="19"/>
  <c r="AI27" i="19"/>
  <c r="AG24" i="19"/>
  <c r="K24" i="19"/>
  <c r="Z21" i="19"/>
  <c r="J21" i="19"/>
  <c r="AG18" i="19"/>
  <c r="Y18" i="19"/>
  <c r="Q18" i="19"/>
  <c r="H18" i="19"/>
  <c r="AD15" i="19"/>
  <c r="Y15" i="19"/>
  <c r="U15" i="19"/>
  <c r="Q15" i="19"/>
  <c r="M15" i="19"/>
  <c r="I15" i="19"/>
  <c r="AJ12" i="19"/>
  <c r="AF12" i="19"/>
  <c r="AB12" i="19"/>
  <c r="X12" i="19"/>
  <c r="T12" i="19"/>
  <c r="P12" i="19"/>
  <c r="L12" i="19"/>
  <c r="H12" i="19"/>
  <c r="AH9" i="19"/>
  <c r="AD9" i="19"/>
  <c r="Z9" i="19"/>
  <c r="V9" i="19"/>
  <c r="R9" i="19"/>
  <c r="N9" i="19"/>
  <c r="J9" i="19"/>
  <c r="AG39" i="19"/>
  <c r="AC39" i="19"/>
  <c r="Y39" i="19"/>
  <c r="U39" i="19"/>
  <c r="Q39" i="19"/>
  <c r="M39" i="19"/>
  <c r="I39" i="19"/>
  <c r="AJ6" i="19"/>
  <c r="AF6" i="19"/>
  <c r="AB6" i="19"/>
  <c r="X6" i="19"/>
  <c r="T6" i="19"/>
  <c r="P6" i="19"/>
  <c r="L6" i="19"/>
  <c r="H6" i="19"/>
  <c r="AE15" i="19"/>
  <c r="AI15" i="19"/>
  <c r="I18" i="19"/>
  <c r="M18" i="19"/>
  <c r="R18" i="19"/>
  <c r="V18" i="19"/>
  <c r="Z18" i="19"/>
  <c r="AD18" i="19"/>
  <c r="AH18" i="19"/>
  <c r="G21" i="19"/>
  <c r="K21" i="19"/>
  <c r="O21" i="19"/>
  <c r="W21" i="19"/>
  <c r="AA21" i="19"/>
  <c r="AE21" i="19"/>
  <c r="AI21" i="19"/>
  <c r="H24" i="19"/>
  <c r="L24" i="19"/>
  <c r="P24" i="19"/>
  <c r="T24" i="19"/>
  <c r="AA24" i="19"/>
  <c r="AI24" i="19"/>
  <c r="M27" i="19"/>
  <c r="U27" i="19"/>
  <c r="AC27" i="19"/>
  <c r="AK27" i="19"/>
  <c r="N30" i="19"/>
  <c r="V30" i="19"/>
  <c r="AD30" i="19"/>
  <c r="H33" i="19"/>
  <c r="P33" i="19"/>
  <c r="X33" i="19"/>
  <c r="AF33" i="19"/>
  <c r="Q36" i="19"/>
  <c r="Y36" i="19"/>
  <c r="AG36" i="19"/>
  <c r="J42" i="19"/>
  <c r="R42" i="19"/>
  <c r="Z42" i="19"/>
  <c r="AH42" i="19"/>
  <c r="X24" i="19"/>
  <c r="AB24" i="19"/>
  <c r="AF24" i="19"/>
  <c r="AJ24" i="19"/>
  <c r="J27" i="19"/>
  <c r="N27" i="19"/>
  <c r="R27" i="19"/>
  <c r="V27" i="19"/>
  <c r="Z27" i="19"/>
  <c r="AD27" i="19"/>
  <c r="AH27" i="19"/>
  <c r="G30" i="19"/>
  <c r="K30" i="19"/>
  <c r="O30" i="19"/>
  <c r="S30" i="19"/>
  <c r="W30" i="19"/>
  <c r="AA30" i="19"/>
  <c r="AE30" i="19"/>
  <c r="AI30" i="19"/>
  <c r="I33" i="19"/>
  <c r="M33" i="19"/>
  <c r="Q33" i="19"/>
  <c r="U33" i="19"/>
  <c r="Y33" i="19"/>
  <c r="AC33" i="19"/>
  <c r="AG33" i="19"/>
  <c r="N36" i="19"/>
  <c r="R36" i="19"/>
  <c r="V36" i="19"/>
  <c r="Z36" i="19"/>
  <c r="AD36" i="19"/>
  <c r="AH36" i="19"/>
  <c r="G42" i="19"/>
  <c r="K42" i="19"/>
  <c r="O42" i="19"/>
  <c r="S42" i="19"/>
  <c r="W42" i="19"/>
  <c r="AA42" i="19"/>
  <c r="AE42" i="19"/>
  <c r="AI42" i="19"/>
  <c r="AI12" i="19"/>
  <c r="S12" i="19"/>
  <c r="AG9" i="19"/>
  <c r="Q9" i="19"/>
  <c r="AD39" i="19"/>
  <c r="N39" i="19"/>
  <c r="AC6" i="19"/>
  <c r="M6" i="19"/>
  <c r="L15" i="19"/>
  <c r="T15" i="19"/>
  <c r="AB15" i="19"/>
  <c r="N18" i="19"/>
  <c r="AE18" i="19"/>
  <c r="P21" i="19"/>
  <c r="AF21" i="19"/>
  <c r="Q24" i="19"/>
  <c r="O27" i="19"/>
  <c r="P30" i="19"/>
  <c r="R33" i="19"/>
  <c r="S36" i="19"/>
  <c r="T42" i="19"/>
  <c r="G6" i="19"/>
  <c r="O6" i="19"/>
  <c r="W6" i="19"/>
  <c r="AE6" i="19"/>
  <c r="H39" i="19"/>
  <c r="P39" i="19"/>
  <c r="X39" i="19"/>
  <c r="AF39" i="19"/>
  <c r="K9" i="19"/>
  <c r="S9" i="19"/>
  <c r="AA9" i="19"/>
  <c r="AI9" i="19"/>
  <c r="M12" i="19"/>
  <c r="U12" i="19"/>
  <c r="AC12" i="19"/>
  <c r="AK12" i="19"/>
  <c r="N15" i="19"/>
  <c r="V15" i="19"/>
  <c r="AF15" i="19"/>
  <c r="S18" i="19"/>
  <c r="AI18" i="19"/>
  <c r="AJ21" i="19"/>
  <c r="U24" i="19"/>
  <c r="W27" i="19"/>
  <c r="X30" i="19"/>
  <c r="Z33" i="19"/>
  <c r="AA36" i="19"/>
  <c r="AB42" i="19"/>
  <c r="G12" i="19"/>
  <c r="AH39" i="19"/>
  <c r="AG6" i="19"/>
  <c r="O12" i="19"/>
  <c r="J39" i="19"/>
  <c r="AE12" i="19"/>
  <c r="Z39" i="19"/>
  <c r="P18" i="19"/>
  <c r="X42" i="19"/>
  <c r="W36" i="19"/>
  <c r="V33" i="19"/>
  <c r="T30" i="19"/>
  <c r="S27" i="19"/>
  <c r="S24" i="19"/>
  <c r="AH21" i="19"/>
  <c r="R21" i="19"/>
  <c r="AF42" i="19"/>
  <c r="P42" i="19"/>
  <c r="AE36" i="19"/>
  <c r="O36" i="19"/>
  <c r="AD33" i="19"/>
  <c r="N33" i="19"/>
  <c r="AB30" i="19"/>
  <c r="L30" i="19"/>
  <c r="AA27" i="19"/>
  <c r="K27" i="19"/>
  <c r="Y24" i="19"/>
  <c r="O24" i="19"/>
  <c r="G24" i="19"/>
  <c r="AD21" i="19"/>
  <c r="V21" i="19"/>
  <c r="N21" i="19"/>
  <c r="AK18" i="19"/>
  <c r="AC18" i="19"/>
  <c r="U18" i="19"/>
  <c r="L18" i="19"/>
  <c r="AH15" i="19"/>
  <c r="AA15" i="19"/>
  <c r="W15" i="19"/>
  <c r="S15" i="19"/>
  <c r="O15" i="19"/>
  <c r="K15" i="19"/>
  <c r="G15" i="19"/>
  <c r="AH12" i="19"/>
  <c r="AD12" i="19"/>
  <c r="Z12" i="19"/>
  <c r="V12" i="19"/>
  <c r="R12" i="19"/>
  <c r="N12" i="19"/>
  <c r="J12" i="19"/>
  <c r="AJ9" i="19"/>
  <c r="AF9" i="19"/>
  <c r="AB9" i="19"/>
  <c r="X9" i="19"/>
  <c r="T9" i="19"/>
  <c r="P9" i="19"/>
  <c r="L9" i="19"/>
  <c r="H9" i="19"/>
  <c r="AE39" i="19"/>
  <c r="AA39" i="19"/>
  <c r="W39" i="19"/>
  <c r="S39" i="19"/>
  <c r="O39" i="19"/>
  <c r="K39" i="19"/>
  <c r="G39" i="19"/>
  <c r="AH6" i="19"/>
  <c r="AD6" i="19"/>
  <c r="Z6" i="19"/>
  <c r="V6" i="19"/>
  <c r="R6" i="19"/>
  <c r="N6" i="19"/>
  <c r="J6" i="19"/>
  <c r="AC15" i="19"/>
  <c r="AG15" i="19"/>
  <c r="G18" i="19"/>
  <c r="K18" i="19"/>
  <c r="O18" i="19"/>
  <c r="T18" i="19"/>
  <c r="X18" i="19"/>
  <c r="AB18" i="19"/>
  <c r="AF18" i="19"/>
  <c r="AJ18" i="19"/>
  <c r="I21" i="19"/>
  <c r="M21" i="19"/>
  <c r="Q21" i="19"/>
  <c r="Y21" i="19"/>
  <c r="AC21" i="19"/>
  <c r="AG21" i="19"/>
  <c r="AK21" i="19"/>
  <c r="J24" i="19"/>
  <c r="N24" i="19"/>
  <c r="R24" i="19"/>
  <c r="W24" i="19"/>
  <c r="AE24" i="19"/>
  <c r="I27" i="19"/>
  <c r="Q27" i="19"/>
  <c r="Y27" i="19"/>
  <c r="AG27" i="19"/>
  <c r="J30" i="19"/>
  <c r="R30" i="19"/>
  <c r="Z30" i="19"/>
  <c r="AH30" i="19"/>
  <c r="L33" i="19"/>
  <c r="T33" i="19"/>
  <c r="AB33" i="19"/>
  <c r="M36" i="19"/>
  <c r="U36" i="19"/>
  <c r="AC36" i="19"/>
  <c r="AK36" i="19"/>
  <c r="N42" i="19"/>
  <c r="V42" i="19"/>
  <c r="AD42" i="19"/>
  <c r="V24" i="19"/>
  <c r="Z24" i="19"/>
  <c r="AD24" i="19"/>
  <c r="AH24" i="19"/>
  <c r="H27" i="19"/>
  <c r="L27" i="19"/>
  <c r="P27" i="19"/>
  <c r="T27" i="19"/>
  <c r="X27" i="19"/>
  <c r="AB27" i="19"/>
  <c r="AF27" i="19"/>
  <c r="AJ27" i="19"/>
  <c r="I30" i="19"/>
  <c r="M30" i="19"/>
  <c r="Q30" i="19"/>
  <c r="U30" i="19"/>
  <c r="Y30" i="19"/>
  <c r="AC30" i="19"/>
  <c r="AG30" i="19"/>
  <c r="G33" i="19"/>
  <c r="K33" i="19"/>
  <c r="O33" i="19"/>
  <c r="S33" i="19"/>
  <c r="W33" i="19"/>
  <c r="AA33" i="19"/>
  <c r="AE33" i="19"/>
  <c r="L36" i="19"/>
  <c r="P36" i="19"/>
  <c r="T36" i="19"/>
  <c r="X36" i="19"/>
  <c r="AB36" i="19"/>
  <c r="AF36" i="19"/>
  <c r="AJ36" i="19"/>
  <c r="I42" i="19"/>
  <c r="M42" i="19"/>
  <c r="Q42" i="19"/>
  <c r="U42" i="19"/>
  <c r="Y42" i="19"/>
  <c r="AC42" i="19"/>
  <c r="AG42" i="19"/>
  <c r="AK42" i="19"/>
  <c r="AA12" i="19"/>
  <c r="K12" i="19"/>
  <c r="Y9" i="19"/>
  <c r="I9" i="19"/>
  <c r="V39" i="19"/>
  <c r="AK6" i="19"/>
  <c r="U6" i="19"/>
  <c r="H15" i="19"/>
  <c r="P15" i="19"/>
  <c r="X15" i="19"/>
  <c r="AJ15" i="19"/>
  <c r="W18" i="19"/>
  <c r="H21" i="19"/>
  <c r="X21" i="19"/>
  <c r="I24" i="19"/>
  <c r="AC24" i="19"/>
  <c r="AE27" i="19"/>
  <c r="AF30" i="19"/>
  <c r="AH33" i="19"/>
  <c r="AI36" i="19"/>
  <c r="AJ42" i="19"/>
  <c r="K6" i="19"/>
  <c r="S6" i="19"/>
  <c r="AA6" i="19"/>
  <c r="AI6" i="19"/>
  <c r="L39" i="19"/>
  <c r="T39" i="19"/>
  <c r="AB39" i="19"/>
  <c r="G9" i="19"/>
  <c r="O9" i="19"/>
  <c r="W9" i="19"/>
  <c r="AE9" i="19"/>
  <c r="I12" i="19"/>
  <c r="Q12" i="19"/>
  <c r="Y12" i="19"/>
  <c r="AG12" i="19"/>
  <c r="J15" i="19"/>
  <c r="R15" i="19"/>
  <c r="Z15" i="19"/>
  <c r="J18" i="19"/>
  <c r="AA18" i="19"/>
  <c r="L21" i="19"/>
  <c r="AB21" i="19"/>
  <c r="M24" i="19"/>
  <c r="G27" i="19"/>
  <c r="H30" i="19"/>
  <c r="J33" i="19"/>
  <c r="K36" i="19"/>
  <c r="L42" i="19"/>
  <c r="AI39" i="19"/>
  <c r="U9" i="19"/>
  <c r="R39" i="19"/>
  <c r="Q6" i="19"/>
  <c r="M9" i="19"/>
  <c r="I6" i="19"/>
  <c r="AC9" i="19"/>
  <c r="Y6" i="19"/>
  <c r="W12" i="19"/>
  <c r="AS7" i="25" l="1"/>
  <c r="AR7" i="25"/>
  <c r="AS10" i="25"/>
  <c r="AS43" i="25"/>
  <c r="AS37" i="25"/>
  <c r="AS40" i="26"/>
  <c r="AR40" i="26"/>
  <c r="AS25" i="25"/>
  <c r="AR25" i="25"/>
  <c r="AR7" i="26"/>
  <c r="AS34" i="25"/>
  <c r="AR34" i="25"/>
  <c r="AR16" i="25"/>
  <c r="AS19" i="25"/>
  <c r="AR19" i="25"/>
  <c r="AS7" i="26"/>
  <c r="AS10" i="26"/>
  <c r="AS19" i="26"/>
  <c r="AR43" i="26"/>
  <c r="AR37" i="26"/>
  <c r="AS40" i="25"/>
  <c r="AR40" i="25"/>
  <c r="AS25" i="26"/>
  <c r="AR25" i="26"/>
  <c r="AS34" i="26"/>
  <c r="AR34" i="26"/>
  <c r="AR19" i="26"/>
  <c r="AR37" i="25"/>
  <c r="AR31" i="26"/>
  <c r="AS31" i="26"/>
  <c r="AS13" i="25"/>
  <c r="AS22" i="25"/>
  <c r="AS28" i="25"/>
  <c r="AR28" i="25"/>
  <c r="AR10" i="26"/>
  <c r="AR22" i="25"/>
  <c r="AR28" i="26"/>
  <c r="AS16" i="25"/>
  <c r="AR13" i="25"/>
  <c r="AR43" i="25"/>
  <c r="AS31" i="25"/>
  <c r="AR31" i="25"/>
  <c r="AS22" i="26"/>
  <c r="AR22" i="26"/>
  <c r="AS43" i="26"/>
  <c r="AS28" i="26"/>
  <c r="AR10" i="25"/>
  <c r="AS16" i="26"/>
  <c r="AR13" i="26"/>
  <c r="AS13" i="26"/>
  <c r="AR16" i="26"/>
  <c r="AS37" i="26"/>
  <c r="AS16" i="23"/>
  <c r="AR16" i="23"/>
  <c r="AS22" i="23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2" i="26" l="1"/>
  <c r="AL23" i="26"/>
  <c r="AT37" i="25"/>
  <c r="AL38" i="25"/>
  <c r="AT25" i="26"/>
  <c r="AL26" i="26"/>
  <c r="AT37" i="26"/>
  <c r="AL38" i="26"/>
  <c r="AT34" i="25"/>
  <c r="AL35" i="25"/>
  <c r="AT22" i="23"/>
  <c r="AT16" i="26"/>
  <c r="AL17" i="26"/>
  <c r="AT10" i="25"/>
  <c r="AL11" i="25"/>
  <c r="AT13" i="25"/>
  <c r="AL14" i="25"/>
  <c r="AT10" i="26"/>
  <c r="AL11" i="26"/>
  <c r="AT19" i="26"/>
  <c r="AL20" i="26"/>
  <c r="AT43" i="26"/>
  <c r="AL44" i="26"/>
  <c r="AT19" i="25"/>
  <c r="AL20" i="25"/>
  <c r="AT40" i="26"/>
  <c r="AL41" i="26"/>
  <c r="AT43" i="25"/>
  <c r="AL44" i="25"/>
  <c r="AT31" i="25"/>
  <c r="AL32" i="25"/>
  <c r="AL29" i="25"/>
  <c r="AT28" i="25"/>
  <c r="AT34" i="26"/>
  <c r="AL35" i="26"/>
  <c r="AT40" i="25"/>
  <c r="AL41" i="25"/>
  <c r="AT7" i="26"/>
  <c r="AL8" i="26"/>
  <c r="AT7" i="25"/>
  <c r="AL8" i="25"/>
  <c r="AT22" i="25"/>
  <c r="AL23" i="25"/>
  <c r="AT13" i="26"/>
  <c r="AL14" i="26"/>
  <c r="AL29" i="26"/>
  <c r="AT28" i="26"/>
  <c r="AT31" i="26"/>
  <c r="AL32" i="26"/>
  <c r="AT16" i="25"/>
  <c r="AL17" i="25"/>
  <c r="AT25" i="25"/>
  <c r="AL26" i="25"/>
  <c r="AT28" i="23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6" l="1"/>
  <c r="U48" i="25"/>
  <c r="AE50" i="26"/>
  <c r="AE50" i="25"/>
  <c r="AE50" i="24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堀江＿潤（設計施工グループ）</author>
  </authors>
  <commentList>
    <comment ref="D4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yassy</author>
  </authors>
  <commentList>
    <comment ref="AL25" authorId="0" shapeId="0" xr:uid="{EA02CE6F-D038-49CC-BF94-FF26A0F2791F}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D20" authorId="0" shapeId="0" xr:uid="{EB9302CC-3168-4C69-8113-EEE1D05FF265}">
      <text>
        <r>
          <rPr>
            <b/>
            <sz val="9"/>
            <color indexed="81"/>
            <rFont val="MS P ゴシック"/>
            <family val="3"/>
            <charset val="128"/>
          </rPr>
          <t>計画に対して、実施が変わった場合、赤にすると分かりやすい（任意）</t>
        </r>
      </text>
    </comment>
  </commentList>
</comments>
</file>

<file path=xl/sharedStrings.xml><?xml version="1.0" encoding="utf-8"?>
<sst xmlns="http://schemas.openxmlformats.org/spreadsheetml/2006/main" count="7493" uniqueCount="155">
  <si>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</si>
  <si>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</si>
  <si>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</si>
  <si>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</si>
  <si>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</si>
  <si>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</si>
  <si>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</si>
  <si>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</si>
  <si>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</si>
  <si>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</si>
  <si>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</si>
  <si>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</si>
  <si>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</si>
  <si>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</si>
  <si>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</si>
  <si>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</si>
  <si>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</si>
  <si>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</si>
  <si>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</si>
  <si>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</si>
  <si>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</si>
  <si>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</si>
  <si>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</si>
  <si>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</si>
  <si>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</si>
  <si>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</si>
  <si>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</si>
  <si>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</si>
  <si>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</si>
  <si>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</si>
  <si>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</si>
  <si>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</si>
  <si>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</si>
  <si>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</si>
  <si>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</si>
  <si>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</si>
  <si>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</si>
  <si>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</si>
  <si>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</si>
  <si>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</si>
  <si>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</si>
  <si>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</si>
  <si>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</si>
  <si>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</si>
  <si>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</si>
  <si>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</si>
  <si>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</si>
  <si>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</si>
  <si>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</si>
  <si>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</si>
  <si>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</si>
  <si>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</si>
  <si>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</si>
  <si>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</si>
  <si>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</si>
  <si>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</si>
  <si>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</si>
  <si>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</si>
  <si>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</si>
  <si>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</si>
  <si>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</si>
  <si>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</si>
  <si>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</si>
  <si>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</si>
  <si>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</si>
  <si>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</si>
  <si>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</si>
  <si>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</si>
  <si>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</si>
  <si>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</si>
  <si>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</si>
  <si>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</si>
  <si>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</si>
  <si>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</si>
  <si>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</si>
  <si>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</si>
  <si>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</si>
  <si>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</si>
  <si>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</si>
  <si>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</si>
  <si>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</si>
  <si>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</si>
  <si>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</si>
  <si>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</si>
  <si>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</si>
  <si>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</si>
  <si>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</si>
  <si>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</si>
  <si>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</si>
  <si>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</si>
  <si>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</si>
  <si>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</si>
  <si>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</si>
  <si>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達成or未達成</t>
    <rPh sb="0" eb="2">
      <t>タッセイ</t>
    </rPh>
    <rPh sb="4" eb="7">
      <t>ミタッセイ</t>
    </rPh>
    <phoneticPr fontId="2"/>
  </si>
  <si>
    <t>●●工事</t>
    <rPh sb="2" eb="4">
      <t>コウジ</t>
    </rPh>
    <phoneticPr fontId="2"/>
  </si>
  <si>
    <t>未達成</t>
    <rPh sb="0" eb="3">
      <t>ミタッセイ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</si>
  <si>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</si>
  <si>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</si>
  <si>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</si>
  <si>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※手動で入力</t>
    <rPh sb="1" eb="3">
      <t>シュドウ</t>
    </rPh>
    <rPh sb="4" eb="6">
      <t>ニュウリョク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</si>
  <si>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</si>
  <si>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</si>
  <si>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</si>
  <si>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</si>
  <si>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</si>
  <si>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</si>
  <si>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</si>
  <si>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</si>
  <si>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</si>
  <si>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</si>
  <si>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夏期休暇、年末年始は下記のとおりとしますが、</t>
    <rPh sb="0" eb="2">
      <t>カキ</t>
    </rPh>
    <rPh sb="2" eb="4">
      <t>キュウカ</t>
    </rPh>
    <rPh sb="5" eb="9">
      <t>ネンマツネンシ</t>
    </rPh>
    <rPh sb="10" eb="12">
      <t>カキ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</si>
  <si>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</si>
  <si>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</si>
  <si>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</si>
  <si>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</si>
  <si>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</si>
  <si>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</si>
  <si>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</si>
  <si>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【別紙1】休日等取得計画（実績）書</t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</si>
  <si>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計画</t>
    <rPh sb="0" eb="2">
      <t>ケイカク</t>
    </rPh>
    <phoneticPr fontId="2"/>
  </si>
  <si>
    <t>計画時チェック</t>
    <rPh sb="0" eb="2">
      <t>ケイカク</t>
    </rPh>
    <rPh sb="2" eb="3">
      <t>ジ</t>
    </rPh>
    <phoneticPr fontId="2"/>
  </si>
  <si>
    <t>現場閉所日数/週休2日確認対象期間</t>
    <phoneticPr fontId="2"/>
  </si>
  <si>
    <t>・・・</t>
    <phoneticPr fontId="2"/>
  </si>
  <si>
    <r>
      <t>【別紙1】休日等取得</t>
    </r>
    <r>
      <rPr>
        <b/>
        <strike/>
        <sz val="16"/>
        <color theme="1"/>
        <rFont val="ＭＳ Ｐゴシック"/>
        <family val="3"/>
        <charset val="128"/>
        <scheme val="minor"/>
      </rPr>
      <t>計画</t>
    </r>
    <r>
      <rPr>
        <b/>
        <sz val="16"/>
        <color theme="1"/>
        <rFont val="ＭＳ Ｐゴシック"/>
        <family val="3"/>
        <charset val="128"/>
        <scheme val="minor"/>
      </rPr>
      <t>（実績）書</t>
    </r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</si>
  <si>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</si>
  <si>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</si>
  <si>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</si>
  <si>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</si>
  <si>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</si>
  <si>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</si>
  <si>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</si>
  <si>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</si>
  <si>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</si>
  <si>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</si>
  <si>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</si>
  <si>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</si>
  <si>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</si>
  <si>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</si>
  <si>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</si>
  <si>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</si>
  <si>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</si>
  <si>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</si>
  <si>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</si>
  <si>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</si>
  <si>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　　（作業日は「■」、休工日は「休」を選択、対象外期間は「空白」）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</si>
  <si>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月単位の週休２日</t>
    <rPh sb="0" eb="3">
      <t>ツキタンイ</t>
    </rPh>
    <phoneticPr fontId="2"/>
  </si>
  <si>
    <t>週単位の週休２日
（土日完全週休２日）</t>
    <rPh sb="0" eb="1">
      <t>シュウ</t>
    </rPh>
    <rPh sb="1" eb="3">
      <t>タンイ</t>
    </rPh>
    <rPh sb="4" eb="6">
      <t>シュウキュウ</t>
    </rPh>
    <rPh sb="7" eb="8">
      <t>ニチ</t>
    </rPh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</si>
  <si>
    <t>達成状況</t>
    <phoneticPr fontId="2"/>
  </si>
  <si>
    <t>達成状況</t>
    <rPh sb="0" eb="2">
      <t>タッセイ</t>
    </rPh>
    <rPh sb="2" eb="4">
      <t>ジョウキョウ</t>
    </rPh>
    <phoneticPr fontId="2"/>
  </si>
  <si>
    <t>R8.4.1版</t>
    <rPh sb="6" eb="7">
      <t>バン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</si>
  <si>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</si>
  <si>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・発注者指定型　⇒　週単位（土日完全週休２日）が達成されているか？</t>
    <phoneticPr fontId="2"/>
  </si>
  <si>
    <t>　　　　　　　　　　　　 土日完全週休２日未達成の場合⇒月単位の週休２日（28.5%以上）が達成されているか？</t>
    <phoneticPr fontId="2"/>
  </si>
  <si>
    <t>　　　　　　　　　　　　 月単位の週休２日未達成の場合⇒通期の４週８休以上（28.5%以上）が達成されているか？</t>
    <phoneticPr fontId="2"/>
  </si>
  <si>
    <t>週単位の週休２日
（土日完全週休２日）</t>
    <rPh sb="0" eb="3">
      <t>シュウタンイ</t>
    </rPh>
    <rPh sb="4" eb="6">
      <t>シュウキュウ</t>
    </rPh>
    <rPh sb="7" eb="8">
      <t>ニチ</t>
    </rPh>
    <rPh sb="10" eb="12">
      <t>ドニチ</t>
    </rPh>
    <rPh sb="12" eb="14">
      <t>カンゼン</t>
    </rPh>
    <rPh sb="14" eb="16">
      <t>シュウキュウ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</si>
</sst>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trike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0" fontId="33" fillId="3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178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 shrinkToFit="1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179" fontId="0" fillId="0" borderId="0" xfId="0" applyNumberFormat="1" applyAlignment="1">
      <alignment horizontal="center" vertical="center"/>
    </xf>
    <xf numFmtId="10" fontId="15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78" fontId="15" fillId="0" borderId="0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10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10" fontId="26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0" fontId="26" fillId="0" borderId="13" xfId="0" applyNumberFormat="1" applyFont="1" applyBorder="1" applyAlignment="1">
      <alignment horizontal="center" vertical="center"/>
    </xf>
    <xf numFmtId="10" fontId="26" fillId="0" borderId="14" xfId="0" applyNumberFormat="1" applyFont="1" applyBorder="1" applyAlignment="1">
      <alignment horizontal="center" vertical="center"/>
    </xf>
    <xf numFmtId="178" fontId="26" fillId="0" borderId="13" xfId="0" applyNumberFormat="1" applyFont="1" applyBorder="1" applyAlignment="1">
      <alignment horizontal="center" vertical="center"/>
    </xf>
    <xf numFmtId="178" fontId="26" fillId="0" borderId="53" xfId="0" applyNumberFormat="1" applyFont="1" applyBorder="1" applyAlignment="1">
      <alignment horizontal="center" vertical="center"/>
    </xf>
    <xf numFmtId="178" fontId="26" fillId="0" borderId="14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78" fontId="0" fillId="0" borderId="0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center" vertical="center"/>
    </xf>
  </cellXfs>
  <cellStyles count="5">
    <cellStyle name="パーセント" xfId="4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654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E5D0E-69F9-46F1-877C-894DD1B195DA}"/>
            </a:ext>
          </a:extLst>
        </xdr:cNvPr>
        <xdr:cNvSpPr txBox="1"/>
      </xdr:nvSpPr>
      <xdr:spPr>
        <a:xfrm>
          <a:off x="352425" y="7581900"/>
          <a:ext cx="349726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C8D68C-89C1-46D4-8EF2-4985F6C8EC3A}"/>
            </a:ext>
          </a:extLst>
        </xdr:cNvPr>
        <xdr:cNvSpPr txBox="1"/>
      </xdr:nvSpPr>
      <xdr:spPr>
        <a:xfrm>
          <a:off x="349250" y="9532938"/>
          <a:ext cx="3500438" cy="99786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11</xdr:col>
      <xdr:colOff>388938</xdr:colOff>
      <xdr:row>63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0CFE7-B65D-426A-A1E4-D053B4F5DE5D}"/>
            </a:ext>
          </a:extLst>
        </xdr:cNvPr>
        <xdr:cNvSpPr txBox="1"/>
      </xdr:nvSpPr>
      <xdr:spPr>
        <a:xfrm>
          <a:off x="381000" y="9705975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9"/>
  <sheetViews>
    <sheetView showGridLines="0" showZeros="0" view="pageBreakPreview" topLeftCell="A5" zoomScaleNormal="100" zoomScaleSheetLayoutView="100" workbookViewId="0">
      <selection activeCell="F31" sqref="F31"/>
    </sheetView>
  </sheetViews>
  <sheetFormatPr defaultColWidth="8.7265625" defaultRowHeight="13"/>
  <cols>
    <col min="1" max="1" width="2.90625" style="150" customWidth="1"/>
    <col min="2" max="2" width="9.453125" style="150" bestFit="1" customWidth="1"/>
    <col min="3" max="3" width="6.7265625" style="150" customWidth="1"/>
    <col min="4" max="4" width="6.08984375" style="150" customWidth="1"/>
    <col min="5" max="6" width="8.90625" style="150" customWidth="1"/>
    <col min="7" max="7" width="7.36328125" style="150" customWidth="1"/>
    <col min="8" max="8" width="8.7265625" style="150"/>
    <col min="9" max="9" width="14" style="150" customWidth="1"/>
    <col min="10" max="10" width="6.08984375" style="150" customWidth="1"/>
    <col min="11" max="11" width="22.26953125" style="150" customWidth="1"/>
    <col min="12" max="12" width="9.26953125" style="150" customWidth="1"/>
    <col min="13" max="13" width="1.36328125" style="150" customWidth="1"/>
    <col min="14" max="14" width="9.453125" style="150" bestFit="1" customWidth="1"/>
    <col min="15" max="15" width="6.7265625" style="150" customWidth="1"/>
    <col min="16" max="16" width="20.08984375" style="150" customWidth="1"/>
    <col min="17" max="17" width="7.36328125" style="150" customWidth="1"/>
    <col min="18" max="18" width="8.7265625" style="150"/>
    <col min="19" max="19" width="14" style="150" customWidth="1"/>
    <col min="20" max="20" width="6.08984375" style="150" customWidth="1"/>
    <col min="21" max="21" width="7.36328125" style="150" customWidth="1"/>
    <col min="22" max="23" width="8.7265625" style="150"/>
    <col min="24" max="24" width="13" style="150" hidden="1" customWidth="1"/>
    <col min="25" max="25" width="9" style="150" hidden="1" customWidth="1"/>
    <col min="26" max="26" width="9" style="150" customWidth="1"/>
    <col min="27" max="27" width="8.7265625" style="150"/>
    <col min="28" max="28" width="13" style="150" bestFit="1" customWidth="1"/>
    <col min="29" max="29" width="8.7265625" style="150"/>
    <col min="30" max="30" width="9" style="150" bestFit="1" customWidth="1"/>
    <col min="31" max="16384" width="8.7265625" style="150"/>
  </cols>
  <sheetData>
    <row r="1" spans="2:22" s="52" customFormat="1" ht="16.5" customHeight="1">
      <c r="B1" s="188" t="s">
        <v>98</v>
      </c>
      <c r="C1" s="188"/>
      <c r="D1" s="188"/>
      <c r="E1" s="188"/>
      <c r="F1" s="188"/>
      <c r="G1" s="188"/>
      <c r="H1" s="188"/>
      <c r="I1" s="188"/>
      <c r="J1" s="188"/>
      <c r="K1" s="188"/>
      <c r="L1" s="189" t="s">
        <v>149</v>
      </c>
    </row>
    <row r="2" spans="2:22" s="52" customFormat="1" ht="16.5" customHeight="1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22" ht="16.5" customHeight="1" thickBot="1">
      <c r="B3" s="149" t="s">
        <v>97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1" t="s">
        <v>124</v>
      </c>
      <c r="C4" s="152"/>
      <c r="D4" s="152"/>
      <c r="E4" s="152"/>
      <c r="F4" s="152"/>
      <c r="G4" s="152"/>
      <c r="H4" s="152"/>
      <c r="I4" s="152"/>
      <c r="J4" s="152"/>
      <c r="K4" s="152"/>
      <c r="L4" s="153"/>
    </row>
    <row r="5" spans="2:22" ht="16.5" customHeight="1">
      <c r="B5" s="154" t="s">
        <v>89</v>
      </c>
      <c r="C5" s="155"/>
      <c r="D5" s="155"/>
      <c r="E5" s="155"/>
      <c r="F5" s="155"/>
      <c r="G5" s="155"/>
      <c r="H5" s="155"/>
      <c r="I5" s="155"/>
      <c r="J5" s="155"/>
      <c r="K5" s="155"/>
      <c r="L5" s="156"/>
    </row>
    <row r="6" spans="2:22" ht="16.5" customHeight="1">
      <c r="B6" s="154" t="s">
        <v>114</v>
      </c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2:22" ht="16.5" customHeight="1">
      <c r="B7" s="157" t="s">
        <v>96</v>
      </c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2:22" ht="16.5" customHeight="1">
      <c r="B8" s="154" t="s">
        <v>90</v>
      </c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2:22" ht="16.5" customHeight="1">
      <c r="B9" s="157" t="s">
        <v>91</v>
      </c>
      <c r="C9" s="155"/>
      <c r="D9" s="155"/>
      <c r="E9" s="155"/>
      <c r="F9" s="155"/>
      <c r="G9" s="155"/>
      <c r="H9" s="155"/>
      <c r="I9" s="155"/>
      <c r="J9" s="155"/>
      <c r="K9" s="155"/>
      <c r="L9" s="156"/>
    </row>
    <row r="10" spans="2:22" ht="16.5" customHeight="1">
      <c r="B10" s="154" t="s">
        <v>112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6"/>
    </row>
    <row r="11" spans="2:22" ht="16.5" customHeight="1">
      <c r="B11" s="157" t="s">
        <v>100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6"/>
    </row>
    <row r="12" spans="2:22" ht="16.5" customHeight="1" thickBot="1"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2:22" ht="16.5" customHeight="1">
      <c r="B13" s="161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2" t="s">
        <v>78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42"/>
      <c r="O14" s="164"/>
      <c r="P14" s="164"/>
      <c r="Q14" s="164"/>
      <c r="R14" s="164"/>
      <c r="S14" s="164"/>
      <c r="T14" s="164"/>
      <c r="U14" s="164"/>
      <c r="V14" s="164"/>
    </row>
    <row r="15" spans="2:22" ht="16.5" customHeight="1">
      <c r="B15" s="165" t="s">
        <v>84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7"/>
      <c r="M15" s="42"/>
      <c r="N15" s="164"/>
      <c r="O15" s="164"/>
      <c r="P15" s="164"/>
      <c r="Q15" s="164"/>
      <c r="R15" s="164"/>
      <c r="S15" s="164"/>
      <c r="T15" s="164"/>
      <c r="U15" s="164"/>
      <c r="V15" s="164"/>
    </row>
    <row r="16" spans="2:22" ht="16.5" customHeight="1">
      <c r="B16" s="168" t="s">
        <v>83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70"/>
      <c r="M16" s="42"/>
      <c r="N16" s="164"/>
      <c r="O16" s="164"/>
      <c r="P16" s="164"/>
      <c r="Q16" s="164"/>
      <c r="R16" s="164"/>
      <c r="S16" s="164"/>
      <c r="T16" s="164"/>
      <c r="U16" s="164"/>
      <c r="V16" s="164"/>
    </row>
    <row r="17" spans="2:22" ht="16.5" customHeight="1">
      <c r="B17" s="168" t="s">
        <v>113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70"/>
      <c r="M17" s="42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2:22" ht="16.5" customHeight="1">
      <c r="B18" s="171"/>
      <c r="C18" s="169"/>
      <c r="D18" s="169"/>
      <c r="E18" s="169"/>
      <c r="F18" s="169"/>
      <c r="G18" s="169"/>
      <c r="H18" s="169"/>
      <c r="I18" s="169"/>
      <c r="J18" s="169"/>
      <c r="K18" s="169"/>
      <c r="L18" s="170"/>
      <c r="M18" s="42"/>
      <c r="N18" s="164"/>
      <c r="O18" s="164"/>
      <c r="P18" s="164"/>
      <c r="Q18" s="164"/>
      <c r="R18" s="164"/>
      <c r="S18" s="164"/>
      <c r="T18" s="164"/>
      <c r="U18" s="164"/>
      <c r="V18" s="164"/>
    </row>
    <row r="19" spans="2:22" ht="16.5" customHeight="1">
      <c r="B19" s="171" t="s">
        <v>115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70"/>
      <c r="M19" s="42"/>
      <c r="N19" s="164"/>
      <c r="O19" s="164"/>
      <c r="P19" s="164"/>
      <c r="Q19" s="164"/>
      <c r="R19" s="164"/>
      <c r="S19" s="164"/>
      <c r="T19" s="164"/>
      <c r="U19" s="164"/>
      <c r="V19" s="164"/>
    </row>
    <row r="20" spans="2:22" ht="16.5" customHeight="1">
      <c r="B20" s="168" t="s">
        <v>85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70"/>
      <c r="M20" s="42"/>
      <c r="N20" s="164"/>
      <c r="O20" s="164"/>
      <c r="P20" s="164"/>
      <c r="Q20" s="164"/>
      <c r="R20" s="164"/>
      <c r="S20" s="164"/>
      <c r="T20" s="164"/>
      <c r="U20" s="164"/>
      <c r="V20" s="164"/>
    </row>
    <row r="21" spans="2:22" ht="16.5" customHeight="1">
      <c r="B21" s="171" t="s">
        <v>144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70"/>
      <c r="M21" s="42"/>
      <c r="N21" s="164"/>
      <c r="O21" s="164"/>
      <c r="P21" s="164"/>
      <c r="Q21" s="164"/>
      <c r="R21" s="164"/>
      <c r="S21" s="164"/>
      <c r="T21" s="164"/>
      <c r="U21" s="164"/>
      <c r="V21" s="164"/>
    </row>
    <row r="22" spans="2:22" ht="16.5" customHeight="1" thickBot="1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4"/>
      <c r="M22" s="42"/>
      <c r="N22" s="164"/>
      <c r="O22" s="164"/>
      <c r="P22" s="164"/>
      <c r="Q22" s="164"/>
      <c r="R22" s="164"/>
      <c r="S22" s="164"/>
      <c r="T22" s="164"/>
      <c r="U22" s="164"/>
      <c r="V22" s="164"/>
    </row>
    <row r="23" spans="2:22" ht="16.5" customHeight="1">
      <c r="B23" s="16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4"/>
      <c r="O23" s="164"/>
      <c r="P23" s="164"/>
      <c r="Q23" s="164"/>
      <c r="R23" s="164"/>
      <c r="S23" s="164"/>
      <c r="T23" s="164"/>
      <c r="U23" s="164"/>
      <c r="V23" s="164"/>
    </row>
    <row r="24" spans="2:22" ht="16.5" customHeight="1" thickBot="1">
      <c r="B24" s="164" t="s">
        <v>87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</row>
    <row r="25" spans="2:22" ht="16.5" customHeight="1">
      <c r="B25" s="175" t="s">
        <v>125</v>
      </c>
      <c r="C25" s="176"/>
      <c r="D25" s="176"/>
      <c r="E25" s="176"/>
      <c r="F25" s="176"/>
      <c r="G25" s="176"/>
      <c r="H25" s="176"/>
      <c r="I25" s="176"/>
      <c r="J25" s="176"/>
      <c r="K25" s="177"/>
      <c r="L25" s="178"/>
    </row>
    <row r="26" spans="2:22" ht="16.5" customHeight="1">
      <c r="B26" s="181"/>
      <c r="C26" s="179"/>
      <c r="D26" s="179"/>
      <c r="E26" s="179"/>
      <c r="F26" s="179"/>
      <c r="G26" s="179"/>
      <c r="H26" s="179"/>
      <c r="I26" s="179"/>
      <c r="J26" s="179"/>
      <c r="K26" s="169"/>
      <c r="L26" s="180"/>
    </row>
    <row r="27" spans="2:22" ht="16.5" customHeight="1">
      <c r="B27" s="181" t="s">
        <v>135</v>
      </c>
      <c r="C27" s="179"/>
      <c r="D27" s="179"/>
      <c r="E27" s="179"/>
      <c r="F27" s="179"/>
      <c r="G27" s="179"/>
      <c r="H27" s="179"/>
      <c r="I27" s="179"/>
      <c r="J27" s="179"/>
      <c r="K27" s="169"/>
      <c r="L27" s="180"/>
    </row>
    <row r="28" spans="2:22" ht="16.5" customHeight="1">
      <c r="B28" s="181" t="s">
        <v>134</v>
      </c>
      <c r="C28" s="179"/>
      <c r="D28" s="179"/>
      <c r="E28" s="179"/>
      <c r="F28" s="179"/>
      <c r="G28" s="179"/>
      <c r="H28" s="179"/>
      <c r="I28" s="179"/>
      <c r="J28" s="179"/>
      <c r="K28" s="169"/>
      <c r="L28" s="180"/>
    </row>
    <row r="29" spans="2:22" ht="16.5" customHeight="1">
      <c r="B29" s="182" t="s">
        <v>11</v>
      </c>
      <c r="C29" s="179" t="s">
        <v>116</v>
      </c>
      <c r="D29" s="179"/>
      <c r="E29" s="179"/>
      <c r="F29" s="179"/>
      <c r="G29" s="179"/>
      <c r="H29" s="179"/>
      <c r="I29" s="179"/>
      <c r="J29" s="179"/>
      <c r="K29" s="169"/>
      <c r="L29" s="180"/>
    </row>
    <row r="30" spans="2:22" ht="16.5" customHeight="1">
      <c r="B30" s="182" t="s">
        <v>72</v>
      </c>
      <c r="C30" s="179" t="s">
        <v>88</v>
      </c>
      <c r="D30" s="179"/>
      <c r="E30" s="179"/>
      <c r="F30" s="179"/>
      <c r="G30" s="179"/>
      <c r="H30" s="179"/>
      <c r="I30" s="179"/>
      <c r="J30" s="179"/>
      <c r="K30" s="169"/>
      <c r="L30" s="180"/>
    </row>
    <row r="31" spans="2:22" ht="16.5" customHeight="1">
      <c r="B31" s="182" t="s">
        <v>86</v>
      </c>
      <c r="C31" s="179" t="s">
        <v>150</v>
      </c>
      <c r="D31" s="179"/>
      <c r="E31" s="179"/>
      <c r="F31" s="179"/>
      <c r="G31" s="179"/>
      <c r="H31" s="179"/>
      <c r="I31" s="179"/>
      <c r="J31" s="179"/>
      <c r="K31" s="169"/>
      <c r="L31" s="180"/>
    </row>
    <row r="32" spans="2:22" ht="16.5" customHeight="1">
      <c r="B32" s="181" t="s">
        <v>71</v>
      </c>
      <c r="C32" s="213" t="s">
        <v>151</v>
      </c>
      <c r="D32" s="213"/>
      <c r="E32" s="213"/>
      <c r="F32" s="213"/>
      <c r="G32" s="179"/>
      <c r="H32" s="179"/>
      <c r="I32" s="179"/>
      <c r="J32" s="179"/>
      <c r="K32" s="169"/>
      <c r="L32" s="180"/>
    </row>
    <row r="33" spans="2:12" ht="16.5" customHeight="1">
      <c r="B33" s="181" t="s">
        <v>71</v>
      </c>
      <c r="C33" s="213" t="s">
        <v>152</v>
      </c>
      <c r="D33" s="213"/>
      <c r="E33" s="213"/>
      <c r="F33" s="213"/>
      <c r="G33" s="179"/>
      <c r="H33" s="179"/>
      <c r="I33" s="179"/>
      <c r="J33" s="179"/>
      <c r="K33" s="169"/>
      <c r="L33" s="180"/>
    </row>
    <row r="34" spans="2:12" ht="16.5" customHeight="1">
      <c r="B34" s="181" t="s">
        <v>71</v>
      </c>
      <c r="C34" s="213" t="s">
        <v>153</v>
      </c>
      <c r="D34" s="213"/>
      <c r="E34" s="213"/>
      <c r="F34" s="213"/>
      <c r="G34" s="179"/>
      <c r="H34" s="179"/>
      <c r="I34" s="179"/>
      <c r="J34" s="179"/>
      <c r="K34" s="169"/>
      <c r="L34" s="180"/>
    </row>
    <row r="35" spans="2:12" ht="16.5" customHeight="1">
      <c r="B35" s="181" t="s">
        <v>71</v>
      </c>
      <c r="C35" s="179"/>
      <c r="D35" s="179"/>
      <c r="E35" s="179"/>
      <c r="F35" s="179"/>
      <c r="G35" s="179"/>
      <c r="H35" s="179"/>
      <c r="I35" s="179"/>
      <c r="J35" s="179"/>
      <c r="K35" s="169"/>
      <c r="L35" s="180"/>
    </row>
    <row r="36" spans="2:12" ht="16.5" customHeight="1">
      <c r="B36" s="181"/>
      <c r="C36" s="179"/>
      <c r="D36" s="223"/>
      <c r="E36" s="223"/>
      <c r="F36" s="179"/>
      <c r="G36" s="179"/>
      <c r="H36" s="179"/>
      <c r="I36" s="179"/>
      <c r="J36" s="179"/>
      <c r="K36" s="169"/>
      <c r="L36" s="180"/>
    </row>
    <row r="37" spans="2:12" ht="16.5" customHeight="1">
      <c r="B37" s="181"/>
      <c r="C37" s="179"/>
      <c r="D37" s="223"/>
      <c r="E37" s="223"/>
      <c r="F37" s="179"/>
      <c r="G37" s="179"/>
      <c r="H37" s="179"/>
      <c r="I37" s="179"/>
      <c r="J37" s="179"/>
      <c r="K37" s="169"/>
      <c r="L37" s="180"/>
    </row>
    <row r="38" spans="2:12" ht="16.5" customHeight="1" thickBot="1">
      <c r="B38" s="183"/>
      <c r="C38" s="184"/>
      <c r="D38" s="184"/>
      <c r="E38" s="184"/>
      <c r="F38" s="184"/>
      <c r="G38" s="184"/>
      <c r="H38" s="184"/>
      <c r="I38" s="184"/>
      <c r="J38" s="184"/>
      <c r="K38" s="185"/>
      <c r="L38" s="186"/>
    </row>
    <row r="39" spans="2:12" ht="16.5" customHeight="1"/>
  </sheetData>
  <mergeCells count="2">
    <mergeCell ref="D36:E36"/>
    <mergeCell ref="D37:E37"/>
  </mergeCells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9.90625" customWidth="1"/>
    <col min="10" max="10" width="3.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 ht="13.5" customHeight="1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43" t="s">
        <v>47</v>
      </c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日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月</v>
      </c>
      <c r="O17" s="40">
        <f t="shared" ref="O17:O26" si="2">E17</f>
        <v>0</v>
      </c>
      <c r="P17" s="14">
        <f t="shared" ref="P17:P26" si="3">F17</f>
        <v>0</v>
      </c>
      <c r="Q17" s="24"/>
      <c r="R17" s="282"/>
      <c r="S17" s="283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42797</v>
      </c>
      <c r="N18" s="12" t="str">
        <f t="shared" si="1"/>
        <v>火</v>
      </c>
      <c r="O18" s="40">
        <f t="shared" si="2"/>
        <v>0</v>
      </c>
      <c r="P18" s="14">
        <f t="shared" si="3"/>
        <v>0</v>
      </c>
      <c r="Q18" s="24"/>
      <c r="R18" s="282"/>
      <c r="S18" s="283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42798</v>
      </c>
      <c r="N19" s="12" t="str">
        <f t="shared" si="1"/>
        <v>水</v>
      </c>
      <c r="O19" s="40">
        <f t="shared" si="2"/>
        <v>0</v>
      </c>
      <c r="P19" s="14">
        <f t="shared" si="3"/>
        <v>0</v>
      </c>
      <c r="Q19" s="24"/>
      <c r="R19" s="282"/>
      <c r="S19" s="283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42799</v>
      </c>
      <c r="N20" s="12" t="str">
        <f t="shared" si="1"/>
        <v>木</v>
      </c>
      <c r="O20" s="40">
        <f t="shared" si="2"/>
        <v>0</v>
      </c>
      <c r="P20" s="14">
        <f t="shared" si="3"/>
        <v>0</v>
      </c>
      <c r="Q20" s="24"/>
      <c r="R20" s="282"/>
      <c r="S20" s="283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42800</v>
      </c>
      <c r="N21" s="12" t="str">
        <f t="shared" si="1"/>
        <v>金</v>
      </c>
      <c r="O21" s="40">
        <f t="shared" si="2"/>
        <v>0</v>
      </c>
      <c r="P21" s="14">
        <f t="shared" si="3"/>
        <v>0</v>
      </c>
      <c r="Q21" s="24"/>
      <c r="R21" s="282"/>
      <c r="S21" s="283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42801</v>
      </c>
      <c r="N22" s="12" t="str">
        <f t="shared" si="1"/>
        <v>土</v>
      </c>
      <c r="O22" s="40">
        <f t="shared" si="2"/>
        <v>0</v>
      </c>
      <c r="P22" s="14">
        <f t="shared" si="3"/>
        <v>0</v>
      </c>
      <c r="Q22" s="24"/>
      <c r="R22" s="282"/>
      <c r="S22" s="283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42802</v>
      </c>
      <c r="N23" s="12" t="str">
        <f t="shared" si="1"/>
        <v>日</v>
      </c>
      <c r="O23" s="40">
        <f t="shared" si="2"/>
        <v>0</v>
      </c>
      <c r="P23" s="14">
        <f t="shared" si="3"/>
        <v>0</v>
      </c>
      <c r="Q23" s="24"/>
      <c r="R23" s="282"/>
      <c r="S23" s="283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42803</v>
      </c>
      <c r="N24" s="12" t="str">
        <f t="shared" si="1"/>
        <v>月</v>
      </c>
      <c r="O24" s="40">
        <f t="shared" si="2"/>
        <v>0</v>
      </c>
      <c r="P24" s="14">
        <f t="shared" si="3"/>
        <v>0</v>
      </c>
      <c r="Q24" s="24"/>
      <c r="R24" s="282"/>
      <c r="S24" s="283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42804</v>
      </c>
      <c r="N25" s="12" t="str">
        <f t="shared" si="1"/>
        <v>火</v>
      </c>
      <c r="O25" s="40">
        <f t="shared" si="2"/>
        <v>0</v>
      </c>
      <c r="P25" s="14">
        <f t="shared" si="3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" si="4">C36</f>
        <v>42805</v>
      </c>
      <c r="N36" s="12" t="str">
        <f t="shared" ref="N36" si="5">D36</f>
        <v>水</v>
      </c>
      <c r="O36" s="40">
        <f>E36</f>
        <v>0</v>
      </c>
      <c r="P36" s="14">
        <f t="shared" ref="P36:P46" si="6">F36</f>
        <v>0</v>
      </c>
      <c r="Q36" s="24"/>
      <c r="R36" s="282"/>
      <c r="S36" s="283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93"/>
      <c r="I37" s="294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木</v>
      </c>
      <c r="O37" s="40">
        <f t="shared" ref="O37:O46" si="9">E37</f>
        <v>0</v>
      </c>
      <c r="P37" s="14">
        <f t="shared" si="6"/>
        <v>0</v>
      </c>
      <c r="Q37" s="24"/>
      <c r="R37" s="282"/>
      <c r="S37" s="283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93"/>
      <c r="I38" s="294"/>
      <c r="J38" s="14"/>
      <c r="K38" s="12"/>
      <c r="L38" s="32"/>
      <c r="M38" s="11">
        <f t="shared" si="7"/>
        <v>42807</v>
      </c>
      <c r="N38" s="12" t="str">
        <f t="shared" si="8"/>
        <v>金</v>
      </c>
      <c r="O38" s="40">
        <f t="shared" si="9"/>
        <v>0</v>
      </c>
      <c r="P38" s="14">
        <f t="shared" si="6"/>
        <v>0</v>
      </c>
      <c r="Q38" s="24"/>
      <c r="R38" s="282"/>
      <c r="S38" s="283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93"/>
      <c r="I39" s="294"/>
      <c r="J39" s="14"/>
      <c r="K39" s="12"/>
      <c r="L39" s="32"/>
      <c r="M39" s="11">
        <f t="shared" si="7"/>
        <v>42808</v>
      </c>
      <c r="N39" s="12" t="str">
        <f t="shared" si="8"/>
        <v>土</v>
      </c>
      <c r="O39" s="40">
        <f t="shared" si="9"/>
        <v>0</v>
      </c>
      <c r="P39" s="14">
        <f t="shared" si="6"/>
        <v>0</v>
      </c>
      <c r="Q39" s="24"/>
      <c r="R39" s="282"/>
      <c r="S39" s="283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93"/>
      <c r="I40" s="294"/>
      <c r="J40" s="14"/>
      <c r="K40" s="12"/>
      <c r="L40" s="32"/>
      <c r="M40" s="11">
        <f t="shared" si="7"/>
        <v>42809</v>
      </c>
      <c r="N40" s="12" t="str">
        <f t="shared" si="8"/>
        <v>日</v>
      </c>
      <c r="O40" s="40">
        <f t="shared" si="9"/>
        <v>0</v>
      </c>
      <c r="P40" s="14">
        <f t="shared" si="6"/>
        <v>0</v>
      </c>
      <c r="Q40" s="24"/>
      <c r="R40" s="282"/>
      <c r="S40" s="283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93"/>
      <c r="I41" s="294"/>
      <c r="J41" s="14"/>
      <c r="K41" s="12"/>
      <c r="L41" s="32"/>
      <c r="M41" s="11">
        <f t="shared" si="7"/>
        <v>42810</v>
      </c>
      <c r="N41" s="12" t="str">
        <f t="shared" si="8"/>
        <v>月</v>
      </c>
      <c r="O41" s="40">
        <f t="shared" si="9"/>
        <v>0</v>
      </c>
      <c r="P41" s="14">
        <f t="shared" si="6"/>
        <v>0</v>
      </c>
      <c r="Q41" s="24"/>
      <c r="R41" s="282"/>
      <c r="S41" s="283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93"/>
      <c r="I42" s="294"/>
      <c r="J42" s="14"/>
      <c r="K42" s="12"/>
      <c r="L42" s="32"/>
      <c r="M42" s="11">
        <f t="shared" si="7"/>
        <v>42811</v>
      </c>
      <c r="N42" s="12" t="str">
        <f t="shared" si="8"/>
        <v>火</v>
      </c>
      <c r="O42" s="40">
        <f t="shared" si="9"/>
        <v>0</v>
      </c>
      <c r="P42" s="14">
        <f t="shared" si="6"/>
        <v>0</v>
      </c>
      <c r="Q42" s="24"/>
      <c r="R42" s="282"/>
      <c r="S42" s="283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93"/>
      <c r="I43" s="294"/>
      <c r="J43" s="14"/>
      <c r="K43" s="12"/>
      <c r="L43" s="32"/>
      <c r="M43" s="11">
        <f t="shared" si="7"/>
        <v>42812</v>
      </c>
      <c r="N43" s="12" t="str">
        <f t="shared" si="8"/>
        <v>水</v>
      </c>
      <c r="O43" s="40">
        <f t="shared" si="9"/>
        <v>0</v>
      </c>
      <c r="P43" s="14">
        <f t="shared" si="6"/>
        <v>0</v>
      </c>
      <c r="Q43" s="24"/>
      <c r="R43" s="282"/>
      <c r="S43" s="283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93"/>
      <c r="I44" s="294"/>
      <c r="J44" s="14"/>
      <c r="K44" s="12"/>
      <c r="L44" s="32"/>
      <c r="M44" s="11">
        <f t="shared" si="7"/>
        <v>42813</v>
      </c>
      <c r="N44" s="12" t="str">
        <f t="shared" si="8"/>
        <v>木</v>
      </c>
      <c r="O44" s="40">
        <f t="shared" si="9"/>
        <v>0</v>
      </c>
      <c r="P44" s="14">
        <f t="shared" si="6"/>
        <v>0</v>
      </c>
      <c r="Q44" s="24"/>
      <c r="R44" s="282"/>
      <c r="S44" s="283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93"/>
      <c r="I45" s="294"/>
      <c r="J45" s="14"/>
      <c r="K45" s="12"/>
      <c r="L45" s="32"/>
      <c r="M45" s="11">
        <f t="shared" si="7"/>
        <v>42814</v>
      </c>
      <c r="N45" s="12" t="str">
        <f t="shared" si="8"/>
        <v>金</v>
      </c>
      <c r="O45" s="40">
        <f t="shared" si="9"/>
        <v>0</v>
      </c>
      <c r="P45" s="14">
        <f t="shared" si="6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土</v>
      </c>
      <c r="O56" s="40">
        <f>E56</f>
        <v>0</v>
      </c>
      <c r="P56" s="14">
        <f t="shared" ref="P56:P66" si="12">F56</f>
        <v>0</v>
      </c>
      <c r="Q56" s="24"/>
      <c r="R56" s="282"/>
      <c r="S56" s="283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93"/>
      <c r="I57" s="294"/>
      <c r="J57" s="14"/>
      <c r="K57" s="12"/>
      <c r="L57" s="32"/>
      <c r="M57" s="11">
        <f t="shared" si="10"/>
        <v>42816</v>
      </c>
      <c r="N57" s="12" t="str">
        <f t="shared" si="11"/>
        <v>日</v>
      </c>
      <c r="O57" s="40">
        <f t="shared" ref="O57:O66" si="13">E57</f>
        <v>0</v>
      </c>
      <c r="P57" s="14">
        <f t="shared" si="12"/>
        <v>0</v>
      </c>
      <c r="Q57" s="24"/>
      <c r="R57" s="282"/>
      <c r="S57" s="283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93"/>
      <c r="I58" s="294"/>
      <c r="J58" s="14"/>
      <c r="K58" s="12"/>
      <c r="L58" s="32"/>
      <c r="M58" s="11">
        <f t="shared" si="10"/>
        <v>42817</v>
      </c>
      <c r="N58" s="12" t="str">
        <f t="shared" si="11"/>
        <v>月</v>
      </c>
      <c r="O58" s="40">
        <f t="shared" si="13"/>
        <v>0</v>
      </c>
      <c r="P58" s="14">
        <f t="shared" si="12"/>
        <v>0</v>
      </c>
      <c r="Q58" s="24"/>
      <c r="R58" s="282"/>
      <c r="S58" s="283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93"/>
      <c r="I59" s="294"/>
      <c r="J59" s="14"/>
      <c r="K59" s="12"/>
      <c r="L59" s="32"/>
      <c r="M59" s="11">
        <f t="shared" si="10"/>
        <v>42818</v>
      </c>
      <c r="N59" s="12" t="str">
        <f t="shared" si="11"/>
        <v>火</v>
      </c>
      <c r="O59" s="40">
        <f t="shared" si="13"/>
        <v>0</v>
      </c>
      <c r="P59" s="14">
        <f t="shared" si="12"/>
        <v>0</v>
      </c>
      <c r="Q59" s="24"/>
      <c r="R59" s="282"/>
      <c r="S59" s="283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93"/>
      <c r="I60" s="294"/>
      <c r="J60" s="14"/>
      <c r="K60" s="12"/>
      <c r="L60" s="32"/>
      <c r="M60" s="11">
        <f t="shared" si="10"/>
        <v>42819</v>
      </c>
      <c r="N60" s="12" t="str">
        <f t="shared" si="11"/>
        <v>水</v>
      </c>
      <c r="O60" s="40">
        <f t="shared" si="13"/>
        <v>0</v>
      </c>
      <c r="P60" s="14">
        <f t="shared" si="12"/>
        <v>0</v>
      </c>
      <c r="Q60" s="24"/>
      <c r="R60" s="282"/>
      <c r="S60" s="283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93"/>
      <c r="I61" s="294"/>
      <c r="J61" s="14"/>
      <c r="K61" s="12"/>
      <c r="L61" s="32"/>
      <c r="M61" s="11">
        <f t="shared" si="10"/>
        <v>42820</v>
      </c>
      <c r="N61" s="12" t="str">
        <f t="shared" si="11"/>
        <v>木</v>
      </c>
      <c r="O61" s="40">
        <f t="shared" si="13"/>
        <v>0</v>
      </c>
      <c r="P61" s="14">
        <f t="shared" si="12"/>
        <v>0</v>
      </c>
      <c r="Q61" s="24"/>
      <c r="R61" s="282"/>
      <c r="S61" s="283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93"/>
      <c r="I62" s="294"/>
      <c r="J62" s="14"/>
      <c r="K62" s="12"/>
      <c r="L62" s="32"/>
      <c r="M62" s="11">
        <f t="shared" si="10"/>
        <v>42821</v>
      </c>
      <c r="N62" s="12" t="str">
        <f t="shared" si="11"/>
        <v>金</v>
      </c>
      <c r="O62" s="40">
        <f t="shared" si="13"/>
        <v>0</v>
      </c>
      <c r="P62" s="14">
        <f t="shared" si="12"/>
        <v>0</v>
      </c>
      <c r="Q62" s="24"/>
      <c r="R62" s="282"/>
      <c r="S62" s="283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93"/>
      <c r="I63" s="294"/>
      <c r="J63" s="14"/>
      <c r="K63" s="12"/>
      <c r="L63" s="32"/>
      <c r="M63" s="11">
        <f t="shared" si="10"/>
        <v>42822</v>
      </c>
      <c r="N63" s="12" t="str">
        <f t="shared" si="11"/>
        <v>土</v>
      </c>
      <c r="O63" s="40">
        <f t="shared" si="13"/>
        <v>0</v>
      </c>
      <c r="P63" s="14">
        <f t="shared" si="12"/>
        <v>0</v>
      </c>
      <c r="Q63" s="24"/>
      <c r="R63" s="282"/>
      <c r="S63" s="283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93"/>
      <c r="I64" s="294"/>
      <c r="J64" s="14"/>
      <c r="K64" s="12"/>
      <c r="L64" s="32"/>
      <c r="M64" s="11">
        <f t="shared" si="10"/>
        <v>42823</v>
      </c>
      <c r="N64" s="12" t="str">
        <f t="shared" si="11"/>
        <v>日</v>
      </c>
      <c r="O64" s="40">
        <f t="shared" si="13"/>
        <v>0</v>
      </c>
      <c r="P64" s="14">
        <f t="shared" si="12"/>
        <v>0</v>
      </c>
      <c r="Q64" s="24"/>
      <c r="R64" s="282"/>
      <c r="S64" s="283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93"/>
      <c r="I65" s="294"/>
      <c r="J65" s="14"/>
      <c r="K65" s="12"/>
      <c r="L65" s="32"/>
      <c r="M65" s="11">
        <f t="shared" si="10"/>
        <v>42824</v>
      </c>
      <c r="N65" s="12" t="str">
        <f t="shared" si="11"/>
        <v>月</v>
      </c>
      <c r="O65" s="40">
        <f t="shared" si="13"/>
        <v>0</v>
      </c>
      <c r="P65" s="14">
        <f t="shared" si="12"/>
        <v>0</v>
      </c>
      <c r="Q65" s="24"/>
      <c r="R65" s="282"/>
      <c r="S65" s="283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93"/>
      <c r="I66" s="294"/>
      <c r="J66" s="14"/>
      <c r="K66" s="12"/>
      <c r="L66" s="32"/>
      <c r="M66" s="11">
        <f t="shared" si="10"/>
        <v>42825</v>
      </c>
      <c r="N66" s="12" t="str">
        <f t="shared" si="11"/>
        <v>火</v>
      </c>
      <c r="O66" s="40">
        <f t="shared" si="13"/>
        <v>0</v>
      </c>
      <c r="P66" s="14">
        <f t="shared" si="12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58:I58"/>
    <mergeCell ref="R58:S58"/>
    <mergeCell ref="H59:I59"/>
    <mergeCell ref="R59:S59"/>
    <mergeCell ref="H60:I60"/>
    <mergeCell ref="R60:S60"/>
    <mergeCell ref="H64:I64"/>
    <mergeCell ref="R64:S64"/>
    <mergeCell ref="H65:I65"/>
    <mergeCell ref="R65:S65"/>
    <mergeCell ref="H66:I66"/>
    <mergeCell ref="R66:S66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E12:F13"/>
    <mergeCell ref="G12:K13"/>
    <mergeCell ref="E14:F15"/>
    <mergeCell ref="G14:G15"/>
    <mergeCell ref="H14:J15"/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</mergeCells>
  <phoneticPr fontId="2"/>
  <dataValidations count="2">
    <dataValidation type="list" allowBlank="1" showInputMessage="1" showErrorMessage="1" sqref="Q16:Q26 Q56:Q66 Q36:Q46" xr:uid="{00000000-0002-0000-0300-000000000000}">
      <formula1>$X$5:$X$7</formula1>
    </dataValidation>
    <dataValidation type="list" allowBlank="1" showInputMessage="1" showErrorMessage="1" sqref="F16:F26 T16:T26 F36:F46 T36:T46 F56:F66 T56:T66" xr:uid="{00000000-0002-0000-03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42826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42827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42828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42829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42830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42831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42832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42833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42834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42835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42836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42837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42838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42839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42840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42841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42842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42843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42844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42845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42846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42847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42848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42849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42850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42851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42852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42853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42854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42855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400-000000000000}">
      <formula1>$X$5:$X$7</formula1>
    </dataValidation>
    <dataValidation type="list" allowBlank="1" showInputMessage="1" showErrorMessage="1" sqref="F56:F66 F36:F46 F16:F26 T56:T66 T36:T46 T16:T26" xr:uid="{00000000-0002-0000-04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42856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42857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42858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42859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42860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42861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42862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42863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42864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42865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42866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42867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42868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42869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金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42870</v>
      </c>
      <c r="N40" s="12" t="str">
        <f t="shared" si="1"/>
        <v>金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土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42871</v>
      </c>
      <c r="N41" s="12" t="str">
        <f t="shared" si="1"/>
        <v>土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日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42872</v>
      </c>
      <c r="N42" s="12" t="str">
        <f t="shared" si="1"/>
        <v>日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月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42873</v>
      </c>
      <c r="N43" s="12" t="str">
        <f t="shared" si="1"/>
        <v>月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火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42874</v>
      </c>
      <c r="N44" s="12" t="str">
        <f t="shared" si="1"/>
        <v>火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水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42875</v>
      </c>
      <c r="N45" s="12" t="str">
        <f t="shared" si="1"/>
        <v>水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42876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42877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42878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日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42879</v>
      </c>
      <c r="N59" s="12" t="str">
        <f t="shared" si="3"/>
        <v>日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93"/>
      <c r="I60" s="294"/>
      <c r="J60" s="14"/>
      <c r="K60" s="12"/>
      <c r="L60" s="32"/>
      <c r="M60" s="11">
        <f t="shared" si="3"/>
        <v>42880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82"/>
      <c r="S60" s="283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火</v>
      </c>
      <c r="E61" s="41"/>
      <c r="F61" s="23" t="s">
        <v>41</v>
      </c>
      <c r="G61" s="12"/>
      <c r="H61" s="293"/>
      <c r="I61" s="294"/>
      <c r="J61" s="14"/>
      <c r="K61" s="12"/>
      <c r="L61" s="32"/>
      <c r="M61" s="11">
        <f t="shared" si="3"/>
        <v>42881</v>
      </c>
      <c r="N61" s="12" t="str">
        <f t="shared" si="3"/>
        <v>火</v>
      </c>
      <c r="O61" s="40">
        <f t="shared" si="3"/>
        <v>0</v>
      </c>
      <c r="P61" s="14" t="str">
        <f t="shared" si="4"/>
        <v>休</v>
      </c>
      <c r="Q61" s="24"/>
      <c r="R61" s="282"/>
      <c r="S61" s="283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42882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42883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42884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42885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日</v>
      </c>
      <c r="E66" s="41"/>
      <c r="F66" s="23" t="s">
        <v>10</v>
      </c>
      <c r="G66" s="12"/>
      <c r="H66" s="293"/>
      <c r="I66" s="294"/>
      <c r="J66" s="14"/>
      <c r="K66" s="12"/>
      <c r="L66" s="32"/>
      <c r="M66" s="11">
        <f t="shared" si="3"/>
        <v>42886</v>
      </c>
      <c r="N66" s="12" t="str">
        <f t="shared" si="3"/>
        <v>日</v>
      </c>
      <c r="O66" s="40">
        <f t="shared" si="3"/>
        <v>0</v>
      </c>
      <c r="P66" s="14" t="str">
        <f t="shared" si="4"/>
        <v>■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500-000000000000}">
      <formula1>$X$5:$X$7</formula1>
    </dataValidation>
    <dataValidation type="list" allowBlank="1" showInputMessage="1" showErrorMessage="1" sqref="T16:T26 F56:F66 F36:F46 T36:T46 F16:F26 T56:T66" xr:uid="{00000000-0002-0000-05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42887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火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42888</v>
      </c>
      <c r="N17" s="12" t="str">
        <f t="shared" si="0"/>
        <v>火</v>
      </c>
      <c r="O17" s="40">
        <f t="shared" si="0"/>
        <v>0</v>
      </c>
      <c r="P17" s="14" t="str">
        <f t="shared" si="0"/>
        <v>休</v>
      </c>
      <c r="Q17" s="24"/>
      <c r="R17" s="282"/>
      <c r="S17" s="283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42889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42890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42891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42892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日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42893</v>
      </c>
      <c r="N22" s="12" t="str">
        <f t="shared" si="0"/>
        <v>日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42894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火</v>
      </c>
      <c r="E24" s="41"/>
      <c r="F24" s="23" t="s">
        <v>41</v>
      </c>
      <c r="G24" s="12"/>
      <c r="H24" s="293"/>
      <c r="I24" s="294"/>
      <c r="J24" s="14"/>
      <c r="K24" s="12"/>
      <c r="L24" s="32"/>
      <c r="M24" s="11">
        <f t="shared" si="0"/>
        <v>42895</v>
      </c>
      <c r="N24" s="12" t="str">
        <f t="shared" si="0"/>
        <v>火</v>
      </c>
      <c r="O24" s="40">
        <f t="shared" si="0"/>
        <v>0</v>
      </c>
      <c r="P24" s="14" t="str">
        <f t="shared" si="0"/>
        <v>休</v>
      </c>
      <c r="Q24" s="24"/>
      <c r="R24" s="282"/>
      <c r="S24" s="283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42896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42897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42898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42899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日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42900</v>
      </c>
      <c r="N39" s="12" t="str">
        <f t="shared" si="1"/>
        <v>日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42901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火</v>
      </c>
      <c r="E41" s="41"/>
      <c r="F41" s="23" t="s">
        <v>41</v>
      </c>
      <c r="G41" s="12"/>
      <c r="H41" s="293"/>
      <c r="I41" s="294"/>
      <c r="J41" s="14"/>
      <c r="K41" s="12"/>
      <c r="L41" s="32"/>
      <c r="M41" s="11">
        <f t="shared" si="1"/>
        <v>42902</v>
      </c>
      <c r="N41" s="12" t="str">
        <f t="shared" si="1"/>
        <v>火</v>
      </c>
      <c r="O41" s="40">
        <f t="shared" si="1"/>
        <v>0</v>
      </c>
      <c r="P41" s="14" t="str">
        <f t="shared" si="2"/>
        <v>休</v>
      </c>
      <c r="Q41" s="24"/>
      <c r="R41" s="282"/>
      <c r="S41" s="283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42903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42904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42905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42906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42907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42908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42909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42910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42911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42912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42913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42914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42915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42916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600-000000000000}">
      <formula1>$X$5:$X$7</formula1>
    </dataValidation>
    <dataValidation type="list" allowBlank="1" showInputMessage="1" showErrorMessage="1" sqref="F56:F66 F16:F26 F36:F46 T56:T66 T16:T26 T36:T46" xr:uid="{00000000-0002-0000-06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42917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42918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42919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42920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42921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42922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42923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42924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42925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42926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42927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42928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42929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42930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42931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42932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42933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42934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42935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42936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42937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42938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42939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42940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42941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42942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42943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42944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42945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42946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金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42947</v>
      </c>
      <c r="N66" s="12" t="str">
        <f t="shared" si="3"/>
        <v>金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 xr:uid="{00000000-0002-0000-0700-000000000000}">
      <formula1>$X$5:$X$7</formula1>
    </dataValidation>
    <dataValidation type="list" allowBlank="1" showInputMessage="1" showErrorMessage="1" sqref="J46" xr:uid="{00000000-0002-0000-0700-000001000000}">
      <formula1>$X$15:$X$23</formula1>
    </dataValidation>
    <dataValidation type="list" allowBlank="1" showInputMessage="1" showErrorMessage="1" sqref="F16:F26 T16:T26 F36:F46 T36:T46 F56:F66 T56:T66" xr:uid="{00000000-0002-0000-07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土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42948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42949</v>
      </c>
      <c r="N17" s="12" t="str">
        <f t="shared" si="0"/>
        <v>日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42950</v>
      </c>
      <c r="N18" s="12" t="str">
        <f t="shared" si="0"/>
        <v>月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42951</v>
      </c>
      <c r="N19" s="12" t="str">
        <f t="shared" si="0"/>
        <v>火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42952</v>
      </c>
      <c r="N20" s="12" t="str">
        <f t="shared" si="0"/>
        <v>水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42953</v>
      </c>
      <c r="N21" s="12" t="str">
        <f t="shared" si="0"/>
        <v>木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42954</v>
      </c>
      <c r="N22" s="12" t="str">
        <f t="shared" si="0"/>
        <v>金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42955</v>
      </c>
      <c r="N23" s="12" t="str">
        <f t="shared" si="0"/>
        <v>土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42956</v>
      </c>
      <c r="N24" s="12" t="str">
        <f t="shared" si="0"/>
        <v>日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42957</v>
      </c>
      <c r="N25" s="12" t="str">
        <f t="shared" si="0"/>
        <v>月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42958</v>
      </c>
      <c r="N36" s="12" t="str">
        <f t="shared" si="1"/>
        <v>火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42959</v>
      </c>
      <c r="N37" s="12" t="str">
        <f t="shared" si="1"/>
        <v>水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42960</v>
      </c>
      <c r="N38" s="12" t="str">
        <f t="shared" si="1"/>
        <v>木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42961</v>
      </c>
      <c r="N39" s="12" t="str">
        <f t="shared" si="1"/>
        <v>金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42962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日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42963</v>
      </c>
      <c r="N41" s="12" t="str">
        <f t="shared" si="1"/>
        <v>日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93"/>
      <c r="I42" s="294"/>
      <c r="J42" s="14"/>
      <c r="K42" s="12"/>
      <c r="L42" s="32"/>
      <c r="M42" s="11">
        <f t="shared" si="1"/>
        <v>42964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82"/>
      <c r="S42" s="283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火</v>
      </c>
      <c r="E43" s="41"/>
      <c r="F43" s="23" t="s">
        <v>41</v>
      </c>
      <c r="G43" s="12"/>
      <c r="H43" s="293"/>
      <c r="I43" s="294"/>
      <c r="J43" s="14"/>
      <c r="K43" s="12"/>
      <c r="L43" s="32"/>
      <c r="M43" s="11">
        <f t="shared" si="1"/>
        <v>42965</v>
      </c>
      <c r="N43" s="12" t="str">
        <f t="shared" si="1"/>
        <v>火</v>
      </c>
      <c r="O43" s="40">
        <f t="shared" si="1"/>
        <v>0</v>
      </c>
      <c r="P43" s="14" t="str">
        <f t="shared" si="2"/>
        <v>休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42966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42967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42968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42969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日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42970</v>
      </c>
      <c r="N58" s="12" t="str">
        <f t="shared" si="3"/>
        <v>日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93"/>
      <c r="I59" s="294"/>
      <c r="J59" s="14"/>
      <c r="K59" s="12"/>
      <c r="L59" s="32"/>
      <c r="M59" s="11">
        <f t="shared" si="3"/>
        <v>42971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火</v>
      </c>
      <c r="E60" s="41"/>
      <c r="F60" s="23" t="s">
        <v>41</v>
      </c>
      <c r="G60" s="12"/>
      <c r="H60" s="293"/>
      <c r="I60" s="294"/>
      <c r="J60" s="14"/>
      <c r="K60" s="12"/>
      <c r="L60" s="32"/>
      <c r="M60" s="11">
        <f t="shared" si="3"/>
        <v>42972</v>
      </c>
      <c r="N60" s="12" t="str">
        <f t="shared" si="3"/>
        <v>火</v>
      </c>
      <c r="O60" s="40">
        <f t="shared" si="3"/>
        <v>0</v>
      </c>
      <c r="P60" s="14" t="str">
        <f t="shared" si="4"/>
        <v>休</v>
      </c>
      <c r="Q60" s="24"/>
      <c r="R60" s="282"/>
      <c r="S60" s="283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42973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42974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42975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42976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日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42977</v>
      </c>
      <c r="N65" s="12" t="str">
        <f t="shared" si="3"/>
        <v>日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月</v>
      </c>
      <c r="E66" s="41"/>
      <c r="F66" s="23" t="s">
        <v>41</v>
      </c>
      <c r="G66" s="12"/>
      <c r="H66" s="293"/>
      <c r="I66" s="294"/>
      <c r="J66" s="14"/>
      <c r="K66" s="12"/>
      <c r="L66" s="32"/>
      <c r="M66" s="11">
        <f t="shared" si="3"/>
        <v>42978</v>
      </c>
      <c r="N66" s="12" t="str">
        <f t="shared" si="3"/>
        <v>月</v>
      </c>
      <c r="O66" s="40">
        <f t="shared" si="3"/>
        <v>0</v>
      </c>
      <c r="P66" s="14" t="str">
        <f t="shared" si="4"/>
        <v>休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800-000000000000}">
      <formula1>$X$5:$X$7</formula1>
    </dataValidation>
    <dataValidation type="list" allowBlank="1" showInputMessage="1" showErrorMessage="1" sqref="F56:F66 T36:T46 F16:F26 T16:T26 F36:F46 T56:T66" xr:uid="{00000000-0002-0000-08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42979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42980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42981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42982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42983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42984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93"/>
      <c r="I22" s="294"/>
      <c r="J22" s="14"/>
      <c r="K22" s="12"/>
      <c r="L22" s="32"/>
      <c r="M22" s="11">
        <f t="shared" si="0"/>
        <v>42985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82"/>
      <c r="S22" s="283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42986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42987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42988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42989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42990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42991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93"/>
      <c r="I39" s="294"/>
      <c r="J39" s="14"/>
      <c r="K39" s="12"/>
      <c r="L39" s="32"/>
      <c r="M39" s="11">
        <f t="shared" si="1"/>
        <v>42992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82"/>
      <c r="S39" s="283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42993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42994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42995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42996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42997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42998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93"/>
      <c r="I56" s="294"/>
      <c r="J56" s="14"/>
      <c r="K56" s="12"/>
      <c r="L56" s="32"/>
      <c r="M56" s="11">
        <f t="shared" ref="M56:O66" si="3">C56</f>
        <v>42999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82"/>
      <c r="S56" s="283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93"/>
      <c r="I57" s="294"/>
      <c r="J57" s="14"/>
      <c r="K57" s="12"/>
      <c r="L57" s="32"/>
      <c r="M57" s="11">
        <f t="shared" si="3"/>
        <v>43000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82"/>
      <c r="S57" s="283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43001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43002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43003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43004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43005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93"/>
      <c r="I63" s="294"/>
      <c r="J63" s="14"/>
      <c r="K63" s="12"/>
      <c r="L63" s="32"/>
      <c r="M63" s="11">
        <f t="shared" si="3"/>
        <v>43006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82"/>
      <c r="S63" s="283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93"/>
      <c r="I64" s="294"/>
      <c r="J64" s="14"/>
      <c r="K64" s="12"/>
      <c r="L64" s="32"/>
      <c r="M64" s="11">
        <f t="shared" si="3"/>
        <v>43007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82"/>
      <c r="S64" s="283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水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43008</v>
      </c>
      <c r="N65" s="12" t="str">
        <f t="shared" si="3"/>
        <v>水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 xr:uid="{00000000-0002-0000-0900-000000000000}">
      <formula1>$X$5:$X$7</formula1>
    </dataValidation>
    <dataValidation type="list" allowBlank="1" showInputMessage="1" showErrorMessage="1" sqref="J16:J26 J36:J46 J56:J66" xr:uid="{00000000-0002-0000-0900-000001000000}">
      <formula1>$X$15:$X$23</formula1>
    </dataValidation>
    <dataValidation type="list" allowBlank="1" showInputMessage="1" showErrorMessage="1" sqref="F36:F46 F16:F26 T16:T26 T36:T46 F56:F66 T56:T66" xr:uid="{00000000-0002-0000-09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木</v>
      </c>
      <c r="E16" s="41"/>
      <c r="F16" s="23" t="s">
        <v>10</v>
      </c>
      <c r="G16" s="12"/>
      <c r="H16" s="293"/>
      <c r="I16" s="294"/>
      <c r="J16" s="14"/>
      <c r="K16" s="12"/>
      <c r="L16" s="32"/>
      <c r="M16" s="11">
        <f>C16</f>
        <v>43009</v>
      </c>
      <c r="N16" s="12" t="str">
        <f>D16</f>
        <v>木</v>
      </c>
      <c r="O16" s="40">
        <f>E16</f>
        <v>0</v>
      </c>
      <c r="P16" s="14" t="str">
        <f>F16</f>
        <v>■</v>
      </c>
      <c r="Q16" s="24"/>
      <c r="R16" s="282"/>
      <c r="S16" s="283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金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43010</v>
      </c>
      <c r="N17" s="12" t="str">
        <f t="shared" si="0"/>
        <v>金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土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43011</v>
      </c>
      <c r="N18" s="12" t="str">
        <f t="shared" si="0"/>
        <v>土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日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43012</v>
      </c>
      <c r="N19" s="12" t="str">
        <f t="shared" si="0"/>
        <v>日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93"/>
      <c r="I20" s="294"/>
      <c r="J20" s="14"/>
      <c r="K20" s="12"/>
      <c r="L20" s="32"/>
      <c r="M20" s="11">
        <f t="shared" si="0"/>
        <v>43013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82"/>
      <c r="S20" s="283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火</v>
      </c>
      <c r="E21" s="41"/>
      <c r="F21" s="23" t="s">
        <v>41</v>
      </c>
      <c r="G21" s="12"/>
      <c r="H21" s="293"/>
      <c r="I21" s="294"/>
      <c r="J21" s="14"/>
      <c r="K21" s="12"/>
      <c r="L21" s="32"/>
      <c r="M21" s="11">
        <f t="shared" si="0"/>
        <v>43014</v>
      </c>
      <c r="N21" s="12" t="str">
        <f t="shared" si="0"/>
        <v>火</v>
      </c>
      <c r="O21" s="40">
        <f t="shared" si="0"/>
        <v>0</v>
      </c>
      <c r="P21" s="14" t="str">
        <f t="shared" si="0"/>
        <v>休</v>
      </c>
      <c r="Q21" s="24"/>
      <c r="R21" s="282"/>
      <c r="S21" s="283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43015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43016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43017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43018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日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43019</v>
      </c>
      <c r="N36" s="12" t="str">
        <f t="shared" si="1"/>
        <v>日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93"/>
      <c r="I37" s="294"/>
      <c r="J37" s="14"/>
      <c r="K37" s="12"/>
      <c r="L37" s="32"/>
      <c r="M37" s="11">
        <f t="shared" si="1"/>
        <v>43020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82"/>
      <c r="S37" s="283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火</v>
      </c>
      <c r="E38" s="41"/>
      <c r="F38" s="23" t="s">
        <v>41</v>
      </c>
      <c r="G38" s="10"/>
      <c r="H38" s="293"/>
      <c r="I38" s="294"/>
      <c r="J38" s="14"/>
      <c r="K38" s="12"/>
      <c r="L38" s="32"/>
      <c r="M38" s="11">
        <f t="shared" si="1"/>
        <v>43021</v>
      </c>
      <c r="N38" s="12" t="str">
        <f t="shared" si="1"/>
        <v>火</v>
      </c>
      <c r="O38" s="40">
        <f t="shared" si="1"/>
        <v>0</v>
      </c>
      <c r="P38" s="14" t="str">
        <f t="shared" si="2"/>
        <v>休</v>
      </c>
      <c r="Q38" s="24"/>
      <c r="R38" s="282"/>
      <c r="S38" s="283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43022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43023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43024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43025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日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43026</v>
      </c>
      <c r="N43" s="12" t="str">
        <f t="shared" si="1"/>
        <v>日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93"/>
      <c r="I44" s="294"/>
      <c r="J44" s="14"/>
      <c r="K44" s="12"/>
      <c r="L44" s="32"/>
      <c r="M44" s="11">
        <f t="shared" si="1"/>
        <v>43027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82"/>
      <c r="S44" s="283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火</v>
      </c>
      <c r="E45" s="41"/>
      <c r="F45" s="23" t="s">
        <v>41</v>
      </c>
      <c r="G45" s="12"/>
      <c r="H45" s="293"/>
      <c r="I45" s="294"/>
      <c r="J45" s="14"/>
      <c r="K45" s="12"/>
      <c r="L45" s="32"/>
      <c r="M45" s="11">
        <f t="shared" si="1"/>
        <v>43028</v>
      </c>
      <c r="N45" s="12" t="str">
        <f t="shared" si="1"/>
        <v>火</v>
      </c>
      <c r="O45" s="40">
        <f t="shared" si="1"/>
        <v>0</v>
      </c>
      <c r="P45" s="14" t="str">
        <f t="shared" si="2"/>
        <v>休</v>
      </c>
      <c r="Q45" s="24"/>
      <c r="R45" s="282"/>
      <c r="S45" s="283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水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43029</v>
      </c>
      <c r="N56" s="12" t="str">
        <f t="shared" si="3"/>
        <v>水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木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43030</v>
      </c>
      <c r="N57" s="12" t="str">
        <f t="shared" si="3"/>
        <v>木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金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43031</v>
      </c>
      <c r="N58" s="12" t="str">
        <f t="shared" si="3"/>
        <v>金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43032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日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43033</v>
      </c>
      <c r="N60" s="12" t="str">
        <f t="shared" si="3"/>
        <v>日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93"/>
      <c r="I61" s="294"/>
      <c r="J61" s="14"/>
      <c r="K61" s="12"/>
      <c r="L61" s="32"/>
      <c r="M61" s="11">
        <f t="shared" si="3"/>
        <v>43034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82"/>
      <c r="S61" s="283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火</v>
      </c>
      <c r="E62" s="41"/>
      <c r="F62" s="23" t="s">
        <v>41</v>
      </c>
      <c r="G62" s="12"/>
      <c r="H62" s="293"/>
      <c r="I62" s="294"/>
      <c r="J62" s="14"/>
      <c r="K62" s="12"/>
      <c r="L62" s="32"/>
      <c r="M62" s="11">
        <f t="shared" si="3"/>
        <v>43035</v>
      </c>
      <c r="N62" s="12" t="str">
        <f t="shared" si="3"/>
        <v>火</v>
      </c>
      <c r="O62" s="40">
        <f t="shared" si="3"/>
        <v>0</v>
      </c>
      <c r="P62" s="14" t="str">
        <f t="shared" si="4"/>
        <v>休</v>
      </c>
      <c r="Q62" s="24"/>
      <c r="R62" s="282"/>
      <c r="S62" s="283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43036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43037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93"/>
      <c r="I65" s="294"/>
      <c r="J65" s="14"/>
      <c r="K65" s="12"/>
      <c r="L65" s="32"/>
      <c r="M65" s="11">
        <f t="shared" si="3"/>
        <v>43038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82"/>
      <c r="S65" s="283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93"/>
      <c r="I66" s="294"/>
      <c r="J66" s="14"/>
      <c r="K66" s="12"/>
      <c r="L66" s="32"/>
      <c r="M66" s="11">
        <f t="shared" si="3"/>
        <v>43039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82"/>
      <c r="S66" s="283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A00-000000000000}">
      <formula1>$X$5:$X$7</formula1>
    </dataValidation>
    <dataValidation type="list" allowBlank="1" showInputMessage="1" showErrorMessage="1" sqref="F36:F46 F16:F26 F56:F66 T36:T46 T16:T26 T56:T66" xr:uid="{00000000-0002-0000-0A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日</v>
      </c>
      <c r="E16" s="41"/>
      <c r="F16" s="23" t="s">
        <v>10</v>
      </c>
      <c r="G16" s="12"/>
      <c r="H16" s="293"/>
      <c r="I16" s="294"/>
      <c r="J16" s="14"/>
      <c r="K16" s="12"/>
      <c r="L16" s="32"/>
      <c r="M16" s="11">
        <f>C16</f>
        <v>43040</v>
      </c>
      <c r="N16" s="12" t="str">
        <f>D16</f>
        <v>日</v>
      </c>
      <c r="O16" s="40">
        <f>E16</f>
        <v>0</v>
      </c>
      <c r="P16" s="14" t="str">
        <f>F16</f>
        <v>■</v>
      </c>
      <c r="Q16" s="24"/>
      <c r="R16" s="282"/>
      <c r="S16" s="283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43041</v>
      </c>
      <c r="N17" s="12" t="str">
        <f t="shared" si="0"/>
        <v>月</v>
      </c>
      <c r="O17" s="40">
        <f t="shared" si="0"/>
        <v>0</v>
      </c>
      <c r="P17" s="14" t="str">
        <f>F17</f>
        <v>休</v>
      </c>
      <c r="Q17" s="24"/>
      <c r="R17" s="282"/>
      <c r="S17" s="283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火</v>
      </c>
      <c r="E18" s="41"/>
      <c r="F18" s="23" t="s">
        <v>41</v>
      </c>
      <c r="G18" s="10"/>
      <c r="H18" s="293"/>
      <c r="I18" s="294"/>
      <c r="J18" s="14"/>
      <c r="K18" s="12"/>
      <c r="L18" s="32"/>
      <c r="M18" s="11">
        <f t="shared" si="0"/>
        <v>43042</v>
      </c>
      <c r="N18" s="12" t="str">
        <f t="shared" si="0"/>
        <v>火</v>
      </c>
      <c r="O18" s="40">
        <f t="shared" si="0"/>
        <v>0</v>
      </c>
      <c r="P18" s="14" t="str">
        <f t="shared" si="0"/>
        <v>休</v>
      </c>
      <c r="Q18" s="24"/>
      <c r="R18" s="282"/>
      <c r="S18" s="283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43043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43044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43045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43046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日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43047</v>
      </c>
      <c r="N23" s="12" t="str">
        <f t="shared" si="0"/>
        <v>日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93"/>
      <c r="I24" s="294"/>
      <c r="J24" s="14"/>
      <c r="K24" s="12"/>
      <c r="L24" s="32"/>
      <c r="M24" s="11">
        <f t="shared" si="0"/>
        <v>43048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82"/>
      <c r="S24" s="283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火</v>
      </c>
      <c r="E25" s="41"/>
      <c r="F25" s="23" t="s">
        <v>41</v>
      </c>
      <c r="G25" s="12"/>
      <c r="H25" s="293"/>
      <c r="I25" s="294"/>
      <c r="J25" s="14"/>
      <c r="K25" s="12"/>
      <c r="L25" s="32"/>
      <c r="M25" s="11">
        <f t="shared" si="0"/>
        <v>43049</v>
      </c>
      <c r="N25" s="12" t="str">
        <f t="shared" si="0"/>
        <v>火</v>
      </c>
      <c r="O25" s="40">
        <f t="shared" si="0"/>
        <v>0</v>
      </c>
      <c r="P25" s="14" t="str">
        <f t="shared" si="0"/>
        <v>休</v>
      </c>
      <c r="Q25" s="24"/>
      <c r="R25" s="282"/>
      <c r="S25" s="283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43050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43051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43052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43053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日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43054</v>
      </c>
      <c r="N40" s="12" t="str">
        <f t="shared" si="1"/>
        <v>日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93"/>
      <c r="I41" s="294"/>
      <c r="J41" s="14"/>
      <c r="K41" s="12"/>
      <c r="L41" s="32"/>
      <c r="M41" s="11">
        <f t="shared" si="1"/>
        <v>43055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82"/>
      <c r="S41" s="283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火</v>
      </c>
      <c r="E42" s="41"/>
      <c r="F42" s="23" t="s">
        <v>41</v>
      </c>
      <c r="G42" s="12"/>
      <c r="H42" s="293"/>
      <c r="I42" s="294"/>
      <c r="J42" s="14"/>
      <c r="K42" s="12"/>
      <c r="L42" s="32"/>
      <c r="M42" s="11">
        <f t="shared" si="1"/>
        <v>43056</v>
      </c>
      <c r="N42" s="12" t="str">
        <f t="shared" si="1"/>
        <v>火</v>
      </c>
      <c r="O42" s="40">
        <f t="shared" si="1"/>
        <v>0</v>
      </c>
      <c r="P42" s="14" t="str">
        <f t="shared" si="2"/>
        <v>休</v>
      </c>
      <c r="Q42" s="24"/>
      <c r="R42" s="282"/>
      <c r="S42" s="283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43057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43058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43059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土</v>
      </c>
      <c r="E56" s="41"/>
      <c r="F56" s="23" t="s">
        <v>10</v>
      </c>
      <c r="G56" s="12"/>
      <c r="H56" s="293"/>
      <c r="I56" s="294"/>
      <c r="J56" s="14"/>
      <c r="K56" s="12"/>
      <c r="L56" s="32"/>
      <c r="M56" s="11">
        <f t="shared" ref="M56:O66" si="3">C56</f>
        <v>43060</v>
      </c>
      <c r="N56" s="12" t="str">
        <f t="shared" si="3"/>
        <v>土</v>
      </c>
      <c r="O56" s="40">
        <f>E56</f>
        <v>0</v>
      </c>
      <c r="P56" s="14" t="str">
        <f t="shared" ref="P56:P66" si="4">F56</f>
        <v>■</v>
      </c>
      <c r="Q56" s="24"/>
      <c r="R56" s="282"/>
      <c r="S56" s="283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日</v>
      </c>
      <c r="E57" s="41"/>
      <c r="F57" s="23" t="s">
        <v>10</v>
      </c>
      <c r="G57" s="12"/>
      <c r="H57" s="293"/>
      <c r="I57" s="294"/>
      <c r="J57" s="14"/>
      <c r="K57" s="12"/>
      <c r="L57" s="32"/>
      <c r="M57" s="11">
        <f t="shared" si="3"/>
        <v>43061</v>
      </c>
      <c r="N57" s="12" t="str">
        <f t="shared" si="3"/>
        <v>日</v>
      </c>
      <c r="O57" s="40">
        <f t="shared" si="3"/>
        <v>0</v>
      </c>
      <c r="P57" s="14" t="str">
        <f t="shared" si="4"/>
        <v>■</v>
      </c>
      <c r="Q57" s="24"/>
      <c r="R57" s="282"/>
      <c r="S57" s="283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月</v>
      </c>
      <c r="E58" s="41"/>
      <c r="F58" s="23" t="s">
        <v>41</v>
      </c>
      <c r="G58" s="10"/>
      <c r="H58" s="293"/>
      <c r="I58" s="294"/>
      <c r="J58" s="14"/>
      <c r="K58" s="12"/>
      <c r="L58" s="32"/>
      <c r="M58" s="11">
        <f t="shared" si="3"/>
        <v>43062</v>
      </c>
      <c r="N58" s="12" t="str">
        <f t="shared" si="3"/>
        <v>月</v>
      </c>
      <c r="O58" s="40">
        <f t="shared" si="3"/>
        <v>0</v>
      </c>
      <c r="P58" s="14" t="str">
        <f t="shared" si="4"/>
        <v>休</v>
      </c>
      <c r="Q58" s="24"/>
      <c r="R58" s="282"/>
      <c r="S58" s="283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火</v>
      </c>
      <c r="E59" s="41"/>
      <c r="F59" s="23" t="s">
        <v>41</v>
      </c>
      <c r="G59" s="10"/>
      <c r="H59" s="293"/>
      <c r="I59" s="294"/>
      <c r="J59" s="14"/>
      <c r="K59" s="12"/>
      <c r="L59" s="32"/>
      <c r="M59" s="11">
        <f t="shared" si="3"/>
        <v>43063</v>
      </c>
      <c r="N59" s="12" t="str">
        <f t="shared" si="3"/>
        <v>火</v>
      </c>
      <c r="O59" s="40">
        <f t="shared" si="3"/>
        <v>0</v>
      </c>
      <c r="P59" s="14" t="str">
        <f t="shared" si="4"/>
        <v>休</v>
      </c>
      <c r="Q59" s="24"/>
      <c r="R59" s="282"/>
      <c r="S59" s="283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水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43064</v>
      </c>
      <c r="N60" s="12" t="str">
        <f t="shared" si="3"/>
        <v>水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木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43065</v>
      </c>
      <c r="N61" s="12" t="str">
        <f t="shared" si="3"/>
        <v>木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金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43066</v>
      </c>
      <c r="N62" s="12" t="str">
        <f t="shared" si="3"/>
        <v>金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土</v>
      </c>
      <c r="E63" s="41"/>
      <c r="F63" s="23" t="s">
        <v>10</v>
      </c>
      <c r="G63" s="12"/>
      <c r="H63" s="293"/>
      <c r="I63" s="294"/>
      <c r="J63" s="14"/>
      <c r="K63" s="12"/>
      <c r="L63" s="32"/>
      <c r="M63" s="11">
        <f t="shared" si="3"/>
        <v>43067</v>
      </c>
      <c r="N63" s="12" t="str">
        <f t="shared" si="3"/>
        <v>土</v>
      </c>
      <c r="O63" s="40">
        <f t="shared" si="3"/>
        <v>0</v>
      </c>
      <c r="P63" s="14" t="str">
        <f t="shared" si="4"/>
        <v>■</v>
      </c>
      <c r="Q63" s="24"/>
      <c r="R63" s="282"/>
      <c r="S63" s="283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日</v>
      </c>
      <c r="E64" s="41"/>
      <c r="F64" s="23" t="s">
        <v>10</v>
      </c>
      <c r="G64" s="12"/>
      <c r="H64" s="293"/>
      <c r="I64" s="294"/>
      <c r="J64" s="14"/>
      <c r="K64" s="12"/>
      <c r="L64" s="32"/>
      <c r="M64" s="11">
        <f t="shared" si="3"/>
        <v>43068</v>
      </c>
      <c r="N64" s="12" t="str">
        <f t="shared" si="3"/>
        <v>日</v>
      </c>
      <c r="O64" s="40">
        <f t="shared" si="3"/>
        <v>0</v>
      </c>
      <c r="P64" s="14" t="str">
        <f t="shared" si="4"/>
        <v>■</v>
      </c>
      <c r="Q64" s="24"/>
      <c r="R64" s="282"/>
      <c r="S64" s="283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月</v>
      </c>
      <c r="E65" s="41"/>
      <c r="F65" s="23" t="s">
        <v>41</v>
      </c>
      <c r="G65" s="12"/>
      <c r="H65" s="293"/>
      <c r="I65" s="294"/>
      <c r="J65" s="14"/>
      <c r="K65" s="12"/>
      <c r="L65" s="32"/>
      <c r="M65" s="11">
        <f t="shared" si="3"/>
        <v>43069</v>
      </c>
      <c r="N65" s="12" t="str">
        <f t="shared" si="3"/>
        <v>月</v>
      </c>
      <c r="O65" s="40">
        <f t="shared" si="3"/>
        <v>0</v>
      </c>
      <c r="P65" s="14" t="str">
        <f t="shared" si="4"/>
        <v>休</v>
      </c>
      <c r="Q65" s="24"/>
      <c r="R65" s="282"/>
      <c r="S65" s="283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B00-000000000000}">
      <formula1>$X$5:$X$7</formula1>
    </dataValidation>
    <dataValidation type="list" allowBlank="1" showInputMessage="1" showErrorMessage="1" sqref="T16:T26 F16:F26 T36:T46 F36:F46 F56:F66 T56:T66" xr:uid="{00000000-0002-0000-0B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43070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93"/>
      <c r="I17" s="294"/>
      <c r="J17" s="14"/>
      <c r="K17" s="12"/>
      <c r="L17" s="32"/>
      <c r="M17" s="11">
        <f t="shared" ref="M17:P26" si="0">C17</f>
        <v>43071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82"/>
      <c r="S17" s="283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93"/>
      <c r="I18" s="294"/>
      <c r="J18" s="14"/>
      <c r="K18" s="12"/>
      <c r="L18" s="32"/>
      <c r="M18" s="11">
        <f t="shared" si="0"/>
        <v>43072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82"/>
      <c r="S18" s="283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93"/>
      <c r="I19" s="294"/>
      <c r="J19" s="14"/>
      <c r="K19" s="12"/>
      <c r="L19" s="32"/>
      <c r="M19" s="11">
        <f t="shared" si="0"/>
        <v>43073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82"/>
      <c r="S19" s="283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93"/>
      <c r="I20" s="294"/>
      <c r="J20" s="14"/>
      <c r="K20" s="12"/>
      <c r="L20" s="32"/>
      <c r="M20" s="11">
        <f t="shared" si="0"/>
        <v>43074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82"/>
      <c r="S20" s="283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43075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93"/>
      <c r="I22" s="294"/>
      <c r="J22" s="14"/>
      <c r="K22" s="12"/>
      <c r="L22" s="32"/>
      <c r="M22" s="11">
        <f t="shared" si="0"/>
        <v>43076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82"/>
      <c r="S22" s="283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93"/>
      <c r="I23" s="294"/>
      <c r="J23" s="14"/>
      <c r="K23" s="12"/>
      <c r="L23" s="32"/>
      <c r="M23" s="11">
        <f t="shared" si="0"/>
        <v>43077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82"/>
      <c r="S23" s="283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43078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43079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93"/>
      <c r="I36" s="294"/>
      <c r="J36" s="14"/>
      <c r="K36" s="12"/>
      <c r="L36" s="32"/>
      <c r="M36" s="11">
        <f t="shared" ref="M36:O46" si="1">C36</f>
        <v>43080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82"/>
      <c r="S36" s="283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93"/>
      <c r="I37" s="294"/>
      <c r="J37" s="14"/>
      <c r="K37" s="12"/>
      <c r="L37" s="32"/>
      <c r="M37" s="11">
        <f t="shared" si="1"/>
        <v>43081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82"/>
      <c r="S37" s="283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43082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93"/>
      <c r="I39" s="294"/>
      <c r="J39" s="14"/>
      <c r="K39" s="12"/>
      <c r="L39" s="32"/>
      <c r="M39" s="11">
        <f t="shared" si="1"/>
        <v>43083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93"/>
      <c r="I40" s="294"/>
      <c r="J40" s="14"/>
      <c r="K40" s="12"/>
      <c r="L40" s="32"/>
      <c r="M40" s="11">
        <f t="shared" si="1"/>
        <v>43084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82"/>
      <c r="S40" s="283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43085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43086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93"/>
      <c r="I43" s="294"/>
      <c r="J43" s="14"/>
      <c r="K43" s="12"/>
      <c r="L43" s="32"/>
      <c r="M43" s="11">
        <f t="shared" si="1"/>
        <v>43087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82"/>
      <c r="S43" s="283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93"/>
      <c r="I44" s="294"/>
      <c r="J44" s="14"/>
      <c r="K44" s="12"/>
      <c r="L44" s="32"/>
      <c r="M44" s="11">
        <f t="shared" si="1"/>
        <v>43088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43089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93"/>
      <c r="I56" s="294"/>
      <c r="J56" s="14"/>
      <c r="K56" s="12"/>
      <c r="L56" s="32"/>
      <c r="M56" s="11">
        <f t="shared" ref="M56:O66" si="3">C56</f>
        <v>43090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82"/>
      <c r="S56" s="283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93"/>
      <c r="I57" s="294"/>
      <c r="J57" s="14"/>
      <c r="K57" s="12"/>
      <c r="L57" s="32"/>
      <c r="M57" s="11">
        <f t="shared" si="3"/>
        <v>43091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82"/>
      <c r="S57" s="283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93"/>
      <c r="I58" s="294"/>
      <c r="J58" s="14"/>
      <c r="K58" s="12"/>
      <c r="L58" s="32"/>
      <c r="M58" s="11">
        <f t="shared" si="3"/>
        <v>43092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82"/>
      <c r="S58" s="283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93"/>
      <c r="I59" s="294"/>
      <c r="J59" s="14"/>
      <c r="K59" s="12"/>
      <c r="L59" s="32"/>
      <c r="M59" s="11">
        <f t="shared" si="3"/>
        <v>43093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82"/>
      <c r="S59" s="283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93"/>
      <c r="I60" s="294"/>
      <c r="J60" s="14"/>
      <c r="K60" s="12"/>
      <c r="L60" s="32"/>
      <c r="M60" s="11">
        <f t="shared" si="3"/>
        <v>43094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82"/>
      <c r="S60" s="283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93"/>
      <c r="I61" s="294"/>
      <c r="J61" s="14"/>
      <c r="K61" s="12"/>
      <c r="L61" s="32"/>
      <c r="M61" s="11">
        <f t="shared" si="3"/>
        <v>43095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82"/>
      <c r="S61" s="283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93"/>
      <c r="I62" s="294"/>
      <c r="J62" s="14"/>
      <c r="K62" s="12"/>
      <c r="L62" s="32"/>
      <c r="M62" s="11">
        <f t="shared" si="3"/>
        <v>43096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82"/>
      <c r="S62" s="283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93"/>
      <c r="I63" s="294"/>
      <c r="J63" s="14"/>
      <c r="K63" s="12"/>
      <c r="L63" s="32"/>
      <c r="M63" s="11">
        <f t="shared" si="3"/>
        <v>43097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82"/>
      <c r="S63" s="283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93"/>
      <c r="I64" s="294"/>
      <c r="J64" s="14"/>
      <c r="K64" s="12"/>
      <c r="L64" s="32"/>
      <c r="M64" s="11">
        <f t="shared" si="3"/>
        <v>43098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82"/>
      <c r="S64" s="283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水</v>
      </c>
      <c r="E65" s="41"/>
      <c r="F65" s="23" t="s">
        <v>41</v>
      </c>
      <c r="G65" s="12"/>
      <c r="H65" s="293"/>
      <c r="I65" s="294"/>
      <c r="J65" s="14"/>
      <c r="K65" s="12"/>
      <c r="L65" s="32"/>
      <c r="M65" s="11">
        <f t="shared" si="3"/>
        <v>43099</v>
      </c>
      <c r="N65" s="12" t="str">
        <f t="shared" si="3"/>
        <v>水</v>
      </c>
      <c r="O65" s="40">
        <f t="shared" si="3"/>
        <v>0</v>
      </c>
      <c r="P65" s="14" t="str">
        <f t="shared" si="4"/>
        <v>休</v>
      </c>
      <c r="Q65" s="24"/>
      <c r="R65" s="282"/>
      <c r="S65" s="283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木</v>
      </c>
      <c r="E66" s="41"/>
      <c r="F66" s="23" t="s">
        <v>41</v>
      </c>
      <c r="G66" s="12"/>
      <c r="H66" s="293"/>
      <c r="I66" s="294"/>
      <c r="J66" s="14"/>
      <c r="K66" s="12"/>
      <c r="L66" s="32"/>
      <c r="M66" s="11">
        <f t="shared" si="3"/>
        <v>43100</v>
      </c>
      <c r="N66" s="12" t="str">
        <f t="shared" si="3"/>
        <v>木</v>
      </c>
      <c r="O66" s="40">
        <f t="shared" si="3"/>
        <v>0</v>
      </c>
      <c r="P66" s="14" t="str">
        <f t="shared" si="4"/>
        <v>休</v>
      </c>
      <c r="Q66" s="24"/>
      <c r="R66" s="282"/>
      <c r="S66" s="283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C00-000000000000}">
      <formula1>$X$5:$X$7</formula1>
    </dataValidation>
    <dataValidation type="list" allowBlank="1" showInputMessage="1" showErrorMessage="1" sqref="T16:T26 F36:F46 T36:T46 F56:F66 F16:F26 T56:T66" xr:uid="{00000000-0002-0000-0C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0"/>
  <sheetViews>
    <sheetView showGridLines="0" showZeros="0" view="pageBreakPreview" zoomScaleNormal="100" zoomScaleSheetLayoutView="100" workbookViewId="0">
      <selection activeCell="D8" sqref="D8"/>
    </sheetView>
  </sheetViews>
  <sheetFormatPr defaultColWidth="8.7265625" defaultRowHeight="29.25" customHeight="1"/>
  <cols>
    <col min="1" max="1" width="8" style="150" customWidth="1"/>
    <col min="2" max="2" width="12.36328125" style="150" customWidth="1"/>
    <col min="3" max="3" width="11.36328125" style="150" bestFit="1" customWidth="1"/>
    <col min="4" max="4" width="21.453125" style="150" customWidth="1"/>
    <col min="5" max="5" width="7.08984375" style="150" bestFit="1" customWidth="1"/>
    <col min="6" max="6" width="10.453125" style="150" bestFit="1" customWidth="1"/>
    <col min="7" max="10" width="9" style="150" hidden="1" customWidth="1"/>
    <col min="11" max="11" width="9" style="150" customWidth="1"/>
    <col min="12" max="12" width="4.453125" style="150" customWidth="1"/>
    <col min="13" max="13" width="9.26953125" style="150" customWidth="1"/>
    <col min="14" max="14" width="2.90625" style="150" customWidth="1"/>
    <col min="15" max="16" width="9" style="150" customWidth="1"/>
    <col min="17" max="16384" width="8.7265625" style="150"/>
  </cols>
  <sheetData>
    <row r="1" spans="2:13" ht="29.25" customHeight="1">
      <c r="B1" s="42" t="s">
        <v>105</v>
      </c>
      <c r="E1" s="190"/>
    </row>
    <row r="2" spans="2:13" ht="30" customHeight="1">
      <c r="F2" s="191"/>
      <c r="G2" s="191"/>
    </row>
    <row r="3" spans="2:13" ht="29.25" customHeight="1">
      <c r="B3" s="212" t="s">
        <v>40</v>
      </c>
      <c r="C3" s="191"/>
      <c r="D3" s="192"/>
      <c r="E3" s="192"/>
      <c r="H3" s="150">
        <v>2018</v>
      </c>
      <c r="I3" s="150">
        <v>1</v>
      </c>
      <c r="J3" s="150">
        <v>2</v>
      </c>
      <c r="M3" s="193"/>
    </row>
    <row r="4" spans="2:13" ht="29.25" customHeight="1">
      <c r="B4" s="194" t="s">
        <v>16</v>
      </c>
      <c r="C4" s="195" t="s">
        <v>39</v>
      </c>
      <c r="D4" s="229">
        <v>2026</v>
      </c>
      <c r="E4" s="229"/>
      <c r="H4" s="150">
        <v>2019</v>
      </c>
      <c r="I4" s="150">
        <v>3</v>
      </c>
      <c r="J4" s="150">
        <v>4</v>
      </c>
      <c r="M4" s="193"/>
    </row>
    <row r="5" spans="2:13" ht="29.25" customHeight="1">
      <c r="B5" s="196" t="s">
        <v>15</v>
      </c>
      <c r="C5" s="197"/>
      <c r="D5" s="227" t="s">
        <v>94</v>
      </c>
      <c r="E5" s="228"/>
      <c r="H5" s="150">
        <v>2020</v>
      </c>
      <c r="I5" s="150">
        <v>5</v>
      </c>
      <c r="J5" s="150">
        <v>6</v>
      </c>
      <c r="M5" s="193"/>
    </row>
    <row r="6" spans="2:13" ht="29.25" customHeight="1">
      <c r="B6" s="224" t="s">
        <v>12</v>
      </c>
      <c r="C6" s="198" t="s">
        <v>70</v>
      </c>
      <c r="D6" s="199">
        <v>46174</v>
      </c>
      <c r="E6" s="200" t="str">
        <f>IF(D6="","",TEXT(D6,"(AAA)"))</f>
        <v>(月)</v>
      </c>
      <c r="F6" s="150" t="s">
        <v>79</v>
      </c>
      <c r="H6" s="150">
        <v>2021</v>
      </c>
      <c r="I6" s="150">
        <v>7</v>
      </c>
      <c r="J6" s="150">
        <v>8</v>
      </c>
      <c r="M6" s="193"/>
    </row>
    <row r="7" spans="2:13" ht="29.25" customHeight="1">
      <c r="B7" s="225"/>
      <c r="C7" s="201" t="s">
        <v>101</v>
      </c>
      <c r="D7" s="199">
        <v>46188</v>
      </c>
      <c r="E7" s="200" t="str">
        <f>IF(D7="","",TEXT(D7,"(AAA)"))</f>
        <v>(月)</v>
      </c>
      <c r="F7" s="150" t="s">
        <v>80</v>
      </c>
      <c r="H7" s="150">
        <v>2022</v>
      </c>
      <c r="I7" s="150">
        <v>9</v>
      </c>
      <c r="J7" s="150">
        <v>10</v>
      </c>
      <c r="M7" s="193"/>
    </row>
    <row r="8" spans="2:13" ht="29.25" customHeight="1">
      <c r="B8" s="225"/>
      <c r="C8" s="201" t="s">
        <v>102</v>
      </c>
      <c r="D8" s="199">
        <v>46290</v>
      </c>
      <c r="E8" s="200" t="str">
        <f>IF(D8="","",TEXT(D8,"(AAA)"))</f>
        <v>(金)</v>
      </c>
      <c r="F8" s="150" t="s">
        <v>81</v>
      </c>
      <c r="H8" s="150">
        <v>2023</v>
      </c>
      <c r="I8" s="150">
        <v>11</v>
      </c>
      <c r="J8" s="150">
        <v>12</v>
      </c>
      <c r="M8" s="193"/>
    </row>
    <row r="9" spans="2:13" ht="29.25" customHeight="1">
      <c r="B9" s="226"/>
      <c r="C9" s="198" t="s">
        <v>42</v>
      </c>
      <c r="D9" s="199">
        <v>46311</v>
      </c>
      <c r="E9" s="200" t="str">
        <f>IF(D9="","",TEXT(D9,"(AAA)"))</f>
        <v>(金)</v>
      </c>
      <c r="F9" s="150" t="s">
        <v>82</v>
      </c>
      <c r="H9" s="150">
        <v>2024</v>
      </c>
      <c r="I9" s="150">
        <v>13</v>
      </c>
      <c r="J9" s="150">
        <v>14</v>
      </c>
      <c r="M9" s="193"/>
    </row>
    <row r="10" spans="2:13" ht="29.25" customHeight="1">
      <c r="H10" s="150">
        <v>2025</v>
      </c>
      <c r="I10" s="150">
        <v>15</v>
      </c>
      <c r="J10" s="150">
        <v>16</v>
      </c>
      <c r="M10" s="193"/>
    </row>
    <row r="11" spans="2:13" ht="29.25" customHeight="1">
      <c r="H11" s="150">
        <v>2026</v>
      </c>
      <c r="I11" s="150">
        <v>17</v>
      </c>
      <c r="J11" s="150">
        <v>18</v>
      </c>
      <c r="M11" s="193"/>
    </row>
    <row r="12" spans="2:13" ht="29.25" customHeight="1">
      <c r="H12" s="150">
        <v>2027</v>
      </c>
      <c r="I12" s="150">
        <v>19</v>
      </c>
      <c r="J12" s="150">
        <v>20</v>
      </c>
      <c r="M12" s="193"/>
    </row>
    <row r="13" spans="2:13" ht="29.25" customHeight="1">
      <c r="H13" s="150">
        <v>2028</v>
      </c>
      <c r="I13" s="150">
        <v>21</v>
      </c>
      <c r="J13" s="150">
        <v>22</v>
      </c>
      <c r="M13" s="193"/>
    </row>
    <row r="14" spans="2:13" ht="29.25" customHeight="1">
      <c r="H14" s="150">
        <v>2029</v>
      </c>
      <c r="I14" s="150">
        <v>23</v>
      </c>
      <c r="J14" s="150">
        <v>24</v>
      </c>
      <c r="M14" s="193"/>
    </row>
    <row r="15" spans="2:13" ht="29.25" customHeight="1">
      <c r="H15" s="150">
        <v>2030</v>
      </c>
      <c r="I15" s="150">
        <v>25</v>
      </c>
      <c r="J15" s="150">
        <v>26</v>
      </c>
      <c r="M15" s="193"/>
    </row>
    <row r="16" spans="2:13" ht="29.25" customHeight="1">
      <c r="H16" s="150">
        <v>2031</v>
      </c>
      <c r="I16" s="150">
        <v>27</v>
      </c>
      <c r="J16" s="150">
        <v>28</v>
      </c>
      <c r="M16" s="193"/>
    </row>
    <row r="17" spans="8:13" ht="29.25" customHeight="1">
      <c r="H17" s="150">
        <v>2032</v>
      </c>
      <c r="I17" s="150">
        <v>29</v>
      </c>
      <c r="J17" s="150">
        <v>30</v>
      </c>
      <c r="M17" s="193"/>
    </row>
    <row r="18" spans="8:13" ht="29.25" customHeight="1">
      <c r="H18" s="150">
        <v>2033</v>
      </c>
      <c r="I18" s="150">
        <v>31</v>
      </c>
      <c r="J18" s="150">
        <v>32</v>
      </c>
      <c r="M18" s="193"/>
    </row>
    <row r="19" spans="8:13" ht="29.25" customHeight="1">
      <c r="H19" s="150">
        <v>2034</v>
      </c>
      <c r="I19" s="150">
        <v>33</v>
      </c>
      <c r="J19" s="150">
        <v>34</v>
      </c>
      <c r="M19" s="193"/>
    </row>
    <row r="20" spans="8:13" ht="29.25" customHeight="1">
      <c r="H20" s="150">
        <v>2035</v>
      </c>
      <c r="I20" s="150">
        <v>35</v>
      </c>
      <c r="J20" s="150">
        <v>36</v>
      </c>
      <c r="M20" s="193"/>
    </row>
    <row r="21" spans="8:13" ht="29.25" customHeight="1">
      <c r="H21" s="150">
        <v>2036</v>
      </c>
      <c r="I21" s="150">
        <v>37</v>
      </c>
      <c r="J21" s="150">
        <v>38</v>
      </c>
      <c r="M21" s="193"/>
    </row>
    <row r="22" spans="8:13" ht="29.25" customHeight="1">
      <c r="M22" s="193"/>
    </row>
    <row r="23" spans="8:13" ht="29.25" customHeight="1">
      <c r="M23" s="193"/>
    </row>
    <row r="24" spans="8:13" ht="29.25" customHeight="1">
      <c r="M24" s="193"/>
    </row>
    <row r="25" spans="8:13" ht="29.25" customHeight="1">
      <c r="M25" s="193"/>
    </row>
    <row r="26" spans="8:13" ht="29.25" customHeight="1">
      <c r="M26" s="193"/>
    </row>
    <row r="27" spans="8:13" ht="29.25" customHeight="1">
      <c r="M27" s="193"/>
    </row>
    <row r="28" spans="8:13" ht="29.25" customHeight="1">
      <c r="M28" s="193"/>
    </row>
    <row r="29" spans="8:13" ht="29.25" customHeight="1">
      <c r="M29" s="193"/>
    </row>
    <row r="30" spans="8:13" ht="29.25" customHeight="1">
      <c r="M30" s="193"/>
    </row>
    <row r="31" spans="8:13" ht="29.25" customHeight="1">
      <c r="M31" s="193"/>
    </row>
    <row r="32" spans="8:13" ht="29.25" customHeight="1">
      <c r="M32" s="193"/>
    </row>
    <row r="33" spans="13:13" ht="29.25" customHeight="1">
      <c r="M33" s="193"/>
    </row>
    <row r="34" spans="13:13" ht="29.25" customHeight="1">
      <c r="M34" s="193"/>
    </row>
    <row r="35" spans="13:13" ht="29.25" customHeight="1">
      <c r="M35" s="193"/>
    </row>
    <row r="36" spans="13:13" ht="29.25" customHeight="1">
      <c r="M36" s="193"/>
    </row>
    <row r="37" spans="13:13" ht="29.25" customHeight="1">
      <c r="M37" s="193"/>
    </row>
    <row r="38" spans="13:13" ht="29.25" customHeight="1">
      <c r="M38" s="193"/>
    </row>
    <row r="39" spans="13:13" ht="29.25" customHeight="1">
      <c r="M39" s="193"/>
    </row>
    <row r="40" spans="13:13" ht="29.25" customHeight="1">
      <c r="M40" s="193"/>
    </row>
    <row r="41" spans="13:13" ht="29.25" customHeight="1">
      <c r="M41" s="193"/>
    </row>
    <row r="42" spans="13:13" ht="29.25" customHeight="1">
      <c r="M42" s="193"/>
    </row>
    <row r="43" spans="13:13" ht="29.25" customHeight="1">
      <c r="M43" s="193"/>
    </row>
    <row r="44" spans="13:13" ht="29.25" customHeight="1">
      <c r="M44" s="193"/>
    </row>
    <row r="45" spans="13:13" ht="29.25" customHeight="1">
      <c r="M45" s="193"/>
    </row>
    <row r="46" spans="13:13" ht="29.25" customHeight="1">
      <c r="M46" s="193"/>
    </row>
    <row r="47" spans="13:13" ht="29.25" customHeight="1">
      <c r="M47" s="193"/>
    </row>
    <row r="48" spans="13:13" ht="29.25" customHeight="1">
      <c r="M48" s="193"/>
    </row>
    <row r="49" spans="13:13" ht="29.25" customHeight="1">
      <c r="M49" s="193"/>
    </row>
    <row r="50" spans="13:13" ht="29.25" customHeight="1">
      <c r="M50" s="193"/>
    </row>
    <row r="51" spans="13:13" ht="29.25" customHeight="1">
      <c r="M51" s="193"/>
    </row>
    <row r="52" spans="13:13" ht="29.25" customHeight="1">
      <c r="M52" s="193"/>
    </row>
    <row r="53" spans="13:13" ht="29.25" customHeight="1">
      <c r="M53" s="193"/>
    </row>
    <row r="54" spans="13:13" ht="29.25" customHeight="1">
      <c r="M54" s="193"/>
    </row>
    <row r="55" spans="13:13" ht="29.25" customHeight="1">
      <c r="M55" s="193"/>
    </row>
    <row r="56" spans="13:13" ht="29.25" customHeight="1">
      <c r="M56" s="193"/>
    </row>
    <row r="57" spans="13:13" ht="29.25" customHeight="1">
      <c r="M57" s="193"/>
    </row>
    <row r="58" spans="13:13" ht="29.25" customHeight="1">
      <c r="M58" s="193"/>
    </row>
    <row r="59" spans="13:13" ht="29.25" customHeight="1">
      <c r="M59" s="193"/>
    </row>
    <row r="60" spans="13:13" ht="29.25" customHeight="1">
      <c r="M60" s="193"/>
    </row>
    <row r="61" spans="13:13" ht="29.25" customHeight="1">
      <c r="M61" s="193"/>
    </row>
    <row r="62" spans="13:13" ht="29.25" customHeight="1">
      <c r="M62" s="193"/>
    </row>
    <row r="63" spans="13:13" ht="29.25" customHeight="1">
      <c r="M63" s="193"/>
    </row>
    <row r="64" spans="13:13" ht="29.25" customHeight="1">
      <c r="M64" s="193"/>
    </row>
    <row r="65" spans="13:13" ht="29.25" customHeight="1">
      <c r="M65" s="193"/>
    </row>
    <row r="66" spans="13:13" ht="29.25" customHeight="1">
      <c r="M66" s="193"/>
    </row>
    <row r="67" spans="13:13" ht="29.25" customHeight="1">
      <c r="M67" s="193"/>
    </row>
    <row r="68" spans="13:13" ht="29.25" customHeight="1">
      <c r="M68" s="193"/>
    </row>
    <row r="69" spans="13:13" ht="29.25" customHeight="1">
      <c r="M69" s="193"/>
    </row>
    <row r="70" spans="13:13" ht="29.25" customHeight="1">
      <c r="M70" s="193"/>
    </row>
    <row r="71" spans="13:13" ht="29.25" customHeight="1">
      <c r="M71" s="193"/>
    </row>
    <row r="72" spans="13:13" ht="29.25" customHeight="1">
      <c r="M72" s="193"/>
    </row>
    <row r="73" spans="13:13" ht="29.25" customHeight="1">
      <c r="M73" s="193"/>
    </row>
    <row r="74" spans="13:13" ht="29.25" customHeight="1">
      <c r="M74" s="193"/>
    </row>
    <row r="75" spans="13:13" ht="29.25" customHeight="1">
      <c r="M75" s="193"/>
    </row>
    <row r="76" spans="13:13" ht="29.25" customHeight="1">
      <c r="M76" s="193"/>
    </row>
    <row r="77" spans="13:13" ht="29.25" customHeight="1">
      <c r="M77" s="193"/>
    </row>
    <row r="78" spans="13:13" ht="29.25" customHeight="1">
      <c r="M78" s="193"/>
    </row>
    <row r="79" spans="13:13" ht="29.25" customHeight="1">
      <c r="M79" s="193"/>
    </row>
    <row r="80" spans="13:13" ht="29.25" customHeight="1">
      <c r="M80" s="193"/>
    </row>
    <row r="81" spans="13:13" ht="29.25" customHeight="1">
      <c r="M81" s="193"/>
    </row>
    <row r="82" spans="13:13" ht="29.25" customHeight="1">
      <c r="M82" s="193"/>
    </row>
    <row r="83" spans="13:13" ht="29.25" customHeight="1">
      <c r="M83" s="193"/>
    </row>
    <row r="84" spans="13:13" ht="29.25" customHeight="1">
      <c r="M84" s="193"/>
    </row>
    <row r="85" spans="13:13" ht="29.25" customHeight="1">
      <c r="M85" s="193"/>
    </row>
    <row r="86" spans="13:13" ht="29.25" customHeight="1">
      <c r="M86" s="193"/>
    </row>
    <row r="87" spans="13:13" ht="29.25" customHeight="1">
      <c r="M87" s="193"/>
    </row>
    <row r="88" spans="13:13" ht="29.25" customHeight="1">
      <c r="M88" s="193"/>
    </row>
    <row r="89" spans="13:13" ht="29.25" customHeight="1">
      <c r="M89" s="193"/>
    </row>
    <row r="90" spans="13:13" ht="29.25" customHeight="1">
      <c r="M90" s="193"/>
    </row>
    <row r="91" spans="13:13" ht="29.25" customHeight="1">
      <c r="M91" s="193"/>
    </row>
    <row r="92" spans="13:13" ht="29.25" customHeight="1">
      <c r="M92" s="193"/>
    </row>
    <row r="93" spans="13:13" ht="29.25" customHeight="1">
      <c r="M93" s="193"/>
    </row>
    <row r="94" spans="13:13" ht="29.25" customHeight="1">
      <c r="M94" s="193"/>
    </row>
    <row r="95" spans="13:13" ht="29.25" customHeight="1">
      <c r="M95" s="193"/>
    </row>
    <row r="96" spans="13:13" ht="29.25" customHeight="1">
      <c r="M96" s="193"/>
    </row>
    <row r="97" spans="13:13" ht="29.25" customHeight="1">
      <c r="M97" s="193"/>
    </row>
    <row r="98" spans="13:13" ht="29.25" customHeight="1">
      <c r="M98" s="193"/>
    </row>
    <row r="99" spans="13:13" ht="29.25" customHeight="1">
      <c r="M99" s="193"/>
    </row>
    <row r="100" spans="13:13" ht="29.25" customHeight="1">
      <c r="M100" s="193"/>
    </row>
    <row r="101" spans="13:13" ht="29.25" customHeight="1">
      <c r="M101" s="193"/>
    </row>
    <row r="102" spans="13:13" ht="29.25" customHeight="1">
      <c r="M102" s="193"/>
    </row>
    <row r="103" spans="13:13" ht="29.25" customHeight="1">
      <c r="M103" s="193"/>
    </row>
    <row r="104" spans="13:13" ht="29.25" customHeight="1">
      <c r="M104" s="193"/>
    </row>
    <row r="105" spans="13:13" ht="29.25" customHeight="1">
      <c r="M105" s="193"/>
    </row>
    <row r="106" spans="13:13" ht="29.25" customHeight="1">
      <c r="M106" s="193"/>
    </row>
    <row r="107" spans="13:13" ht="29.25" customHeight="1">
      <c r="M107" s="193"/>
    </row>
    <row r="108" spans="13:13" ht="29.25" customHeight="1">
      <c r="M108" s="193"/>
    </row>
    <row r="109" spans="13:13" ht="29.25" customHeight="1">
      <c r="M109" s="193"/>
    </row>
    <row r="110" spans="13:13" ht="29.25" customHeight="1">
      <c r="M110" s="193"/>
    </row>
    <row r="111" spans="13:13" ht="29.25" customHeight="1">
      <c r="M111" s="193"/>
    </row>
    <row r="112" spans="13:13" ht="29.25" customHeight="1">
      <c r="M112" s="193"/>
    </row>
    <row r="113" spans="13:13" ht="29.25" customHeight="1">
      <c r="M113" s="193"/>
    </row>
    <row r="114" spans="13:13" ht="29.25" customHeight="1">
      <c r="M114" s="193"/>
    </row>
    <row r="115" spans="13:13" ht="29.25" customHeight="1">
      <c r="M115" s="193"/>
    </row>
    <row r="116" spans="13:13" ht="29.25" customHeight="1">
      <c r="M116" s="193"/>
    </row>
    <row r="117" spans="13:13" ht="29.25" customHeight="1">
      <c r="M117" s="193"/>
    </row>
    <row r="118" spans="13:13" ht="29.25" customHeight="1">
      <c r="M118" s="193"/>
    </row>
    <row r="119" spans="13:13" ht="29.25" customHeight="1">
      <c r="M119" s="193"/>
    </row>
    <row r="120" spans="13:13" ht="29.25" customHeight="1">
      <c r="M120" s="193"/>
    </row>
    <row r="121" spans="13:13" ht="29.25" customHeight="1">
      <c r="M121" s="193"/>
    </row>
    <row r="122" spans="13:13" ht="29.25" customHeight="1">
      <c r="M122" s="193"/>
    </row>
    <row r="123" spans="13:13" ht="29.25" customHeight="1">
      <c r="M123" s="193"/>
    </row>
    <row r="124" spans="13:13" ht="29.25" customHeight="1">
      <c r="M124" s="193"/>
    </row>
    <row r="125" spans="13:13" ht="29.25" customHeight="1">
      <c r="M125" s="193"/>
    </row>
    <row r="126" spans="13:13" ht="29.25" customHeight="1">
      <c r="M126" s="193"/>
    </row>
    <row r="127" spans="13:13" ht="29.25" customHeight="1">
      <c r="M127" s="193"/>
    </row>
    <row r="128" spans="13:13" ht="29.25" customHeight="1">
      <c r="M128" s="193"/>
    </row>
    <row r="129" spans="13:13" ht="29.25" customHeight="1">
      <c r="M129" s="193"/>
    </row>
    <row r="130" spans="13:13" ht="29.25" customHeight="1">
      <c r="M130" s="193"/>
    </row>
    <row r="131" spans="13:13" ht="29.25" customHeight="1">
      <c r="M131" s="193"/>
    </row>
    <row r="132" spans="13:13" ht="29.25" customHeight="1">
      <c r="M132" s="193"/>
    </row>
    <row r="133" spans="13:13" ht="29.25" customHeight="1">
      <c r="M133" s="193"/>
    </row>
    <row r="134" spans="13:13" ht="29.25" customHeight="1">
      <c r="M134" s="193"/>
    </row>
    <row r="135" spans="13:13" ht="29.25" customHeight="1">
      <c r="M135" s="193"/>
    </row>
    <row r="136" spans="13:13" ht="29.25" customHeight="1">
      <c r="M136" s="193"/>
    </row>
    <row r="137" spans="13:13" ht="29.25" customHeight="1">
      <c r="M137" s="193"/>
    </row>
    <row r="138" spans="13:13" ht="29.25" customHeight="1">
      <c r="M138" s="193"/>
    </row>
    <row r="139" spans="13:13" ht="29.25" customHeight="1">
      <c r="M139" s="193"/>
    </row>
    <row r="140" spans="13:13" ht="29.25" customHeight="1">
      <c r="M140" s="193"/>
    </row>
    <row r="141" spans="13:13" ht="29.25" customHeight="1">
      <c r="M141" s="193"/>
    </row>
    <row r="142" spans="13:13" ht="29.25" customHeight="1">
      <c r="M142" s="193"/>
    </row>
    <row r="143" spans="13:13" ht="29.25" customHeight="1">
      <c r="M143" s="193"/>
    </row>
    <row r="144" spans="13:13" ht="29.25" customHeight="1">
      <c r="M144" s="193"/>
    </row>
    <row r="145" spans="13:13" ht="29.25" customHeight="1">
      <c r="M145" s="193"/>
    </row>
    <row r="146" spans="13:13" ht="29.25" customHeight="1">
      <c r="M146" s="193"/>
    </row>
    <row r="147" spans="13:13" ht="29.25" customHeight="1">
      <c r="M147" s="193"/>
    </row>
    <row r="148" spans="13:13" ht="29.25" customHeight="1">
      <c r="M148" s="193"/>
    </row>
    <row r="149" spans="13:13" ht="29.25" customHeight="1">
      <c r="M149" s="193"/>
    </row>
    <row r="150" spans="13:13" ht="29.25" customHeight="1">
      <c r="M150" s="193"/>
    </row>
    <row r="151" spans="13:13" ht="29.25" customHeight="1">
      <c r="M151" s="193"/>
    </row>
    <row r="152" spans="13:13" ht="29.25" customHeight="1">
      <c r="M152" s="193"/>
    </row>
    <row r="153" spans="13:13" ht="29.25" customHeight="1">
      <c r="M153" s="193"/>
    </row>
    <row r="154" spans="13:13" ht="29.25" customHeight="1">
      <c r="M154" s="193"/>
    </row>
    <row r="155" spans="13:13" ht="29.25" customHeight="1">
      <c r="M155" s="193"/>
    </row>
    <row r="156" spans="13:13" ht="29.25" customHeight="1">
      <c r="M156" s="193"/>
    </row>
    <row r="157" spans="13:13" ht="29.25" customHeight="1">
      <c r="M157" s="193"/>
    </row>
    <row r="158" spans="13:13" ht="29.25" customHeight="1">
      <c r="M158" s="193"/>
    </row>
    <row r="159" spans="13:13" ht="29.25" customHeight="1">
      <c r="M159" s="193"/>
    </row>
    <row r="160" spans="13:13" ht="29.25" customHeight="1">
      <c r="M160" s="193"/>
    </row>
    <row r="161" spans="13:13" ht="29.25" customHeight="1">
      <c r="M161" s="193"/>
    </row>
    <row r="162" spans="13:13" ht="29.25" customHeight="1">
      <c r="M162" s="193"/>
    </row>
    <row r="163" spans="13:13" ht="29.25" customHeight="1">
      <c r="M163" s="193"/>
    </row>
    <row r="164" spans="13:13" ht="29.25" customHeight="1">
      <c r="M164" s="193"/>
    </row>
    <row r="165" spans="13:13" ht="29.25" customHeight="1">
      <c r="M165" s="193"/>
    </row>
    <row r="166" spans="13:13" ht="29.25" customHeight="1">
      <c r="M166" s="193"/>
    </row>
    <row r="167" spans="13:13" ht="29.25" customHeight="1">
      <c r="M167" s="193"/>
    </row>
    <row r="168" spans="13:13" ht="29.25" customHeight="1">
      <c r="M168" s="193"/>
    </row>
    <row r="169" spans="13:13" ht="29.25" customHeight="1">
      <c r="M169" s="193"/>
    </row>
    <row r="170" spans="13:13" ht="29.25" customHeight="1">
      <c r="M170" s="193"/>
    </row>
    <row r="171" spans="13:13" ht="29.25" customHeight="1">
      <c r="M171" s="193"/>
    </row>
    <row r="172" spans="13:13" ht="29.25" customHeight="1">
      <c r="M172" s="193"/>
    </row>
    <row r="173" spans="13:13" ht="29.25" customHeight="1">
      <c r="M173" s="193"/>
    </row>
    <row r="174" spans="13:13" ht="29.25" customHeight="1">
      <c r="M174" s="193"/>
    </row>
    <row r="175" spans="13:13" ht="29.25" customHeight="1">
      <c r="M175" s="193"/>
    </row>
    <row r="176" spans="13:13" ht="29.25" customHeight="1">
      <c r="M176" s="193"/>
    </row>
    <row r="177" spans="13:13" ht="29.25" customHeight="1">
      <c r="M177" s="193"/>
    </row>
    <row r="178" spans="13:13" ht="29.25" customHeight="1">
      <c r="M178" s="193"/>
    </row>
    <row r="179" spans="13:13" ht="29.25" customHeight="1">
      <c r="M179" s="193"/>
    </row>
    <row r="180" spans="13:13" ht="29.25" customHeight="1">
      <c r="M180" s="193"/>
    </row>
    <row r="181" spans="13:13" ht="29.25" customHeight="1">
      <c r="M181" s="193"/>
    </row>
    <row r="182" spans="13:13" ht="29.25" customHeight="1">
      <c r="M182" s="193"/>
    </row>
    <row r="183" spans="13:13" ht="29.25" customHeight="1">
      <c r="M183" s="193"/>
    </row>
    <row r="184" spans="13:13" ht="29.25" customHeight="1">
      <c r="M184" s="193"/>
    </row>
    <row r="185" spans="13:13" ht="29.25" customHeight="1">
      <c r="M185" s="193"/>
    </row>
    <row r="186" spans="13:13" ht="29.25" customHeight="1">
      <c r="M186" s="193"/>
    </row>
    <row r="187" spans="13:13" ht="29.25" customHeight="1">
      <c r="M187" s="193"/>
    </row>
    <row r="188" spans="13:13" ht="29.25" customHeight="1">
      <c r="M188" s="193"/>
    </row>
    <row r="189" spans="13:13" ht="29.25" customHeight="1">
      <c r="M189" s="193"/>
    </row>
    <row r="190" spans="13:13" ht="29.25" customHeight="1">
      <c r="M190" s="193"/>
    </row>
    <row r="191" spans="13:13" ht="29.25" customHeight="1">
      <c r="M191" s="193"/>
    </row>
    <row r="192" spans="13:13" ht="29.25" customHeight="1">
      <c r="M192" s="193"/>
    </row>
    <row r="193" spans="13:13" ht="29.25" customHeight="1">
      <c r="M193" s="193"/>
    </row>
    <row r="194" spans="13:13" ht="29.25" customHeight="1">
      <c r="M194" s="193"/>
    </row>
    <row r="195" spans="13:13" ht="29.25" customHeight="1">
      <c r="M195" s="193"/>
    </row>
    <row r="196" spans="13:13" ht="29.25" customHeight="1">
      <c r="M196" s="193"/>
    </row>
    <row r="197" spans="13:13" ht="29.25" customHeight="1">
      <c r="M197" s="193"/>
    </row>
    <row r="198" spans="13:13" ht="29.25" customHeight="1">
      <c r="M198" s="193"/>
    </row>
    <row r="199" spans="13:13" ht="29.25" customHeight="1">
      <c r="M199" s="193"/>
    </row>
    <row r="200" spans="13:13" ht="29.25" customHeight="1">
      <c r="M200" s="193"/>
    </row>
    <row r="201" spans="13:13" ht="29.25" customHeight="1">
      <c r="M201" s="193"/>
    </row>
    <row r="202" spans="13:13" ht="29.25" customHeight="1">
      <c r="M202" s="193"/>
    </row>
    <row r="203" spans="13:13" ht="29.25" customHeight="1">
      <c r="M203" s="193"/>
    </row>
    <row r="204" spans="13:13" ht="29.25" customHeight="1">
      <c r="M204" s="193"/>
    </row>
    <row r="205" spans="13:13" ht="29.25" customHeight="1">
      <c r="M205" s="193"/>
    </row>
    <row r="206" spans="13:13" ht="29.25" customHeight="1">
      <c r="M206" s="193"/>
    </row>
    <row r="207" spans="13:13" ht="29.25" customHeight="1">
      <c r="M207" s="193"/>
    </row>
    <row r="208" spans="13:13" ht="29.25" customHeight="1">
      <c r="M208" s="193"/>
    </row>
    <row r="209" spans="13:13" ht="29.25" customHeight="1">
      <c r="M209" s="193"/>
    </row>
    <row r="210" spans="13:13" ht="29.25" customHeight="1">
      <c r="M210" s="193"/>
    </row>
    <row r="211" spans="13:13" ht="29.25" customHeight="1">
      <c r="M211" s="193"/>
    </row>
    <row r="212" spans="13:13" ht="29.25" customHeight="1">
      <c r="M212" s="193"/>
    </row>
    <row r="213" spans="13:13" ht="29.25" customHeight="1">
      <c r="M213" s="193"/>
    </row>
    <row r="214" spans="13:13" ht="29.25" customHeight="1">
      <c r="M214" s="193"/>
    </row>
    <row r="215" spans="13:13" ht="29.25" customHeight="1">
      <c r="M215" s="193"/>
    </row>
    <row r="216" spans="13:13" ht="29.25" customHeight="1">
      <c r="M216" s="193"/>
    </row>
    <row r="217" spans="13:13" ht="29.25" customHeight="1">
      <c r="M217" s="193"/>
    </row>
    <row r="218" spans="13:13" ht="29.25" customHeight="1">
      <c r="M218" s="193"/>
    </row>
    <row r="219" spans="13:13" ht="29.25" customHeight="1">
      <c r="M219" s="193"/>
    </row>
    <row r="220" spans="13:13" ht="29.25" customHeight="1">
      <c r="M220" s="193"/>
    </row>
    <row r="221" spans="13:13" ht="29.25" customHeight="1">
      <c r="M221" s="193"/>
    </row>
    <row r="222" spans="13:13" ht="29.25" customHeight="1">
      <c r="M222" s="193"/>
    </row>
    <row r="223" spans="13:13" ht="29.25" customHeight="1">
      <c r="M223" s="193"/>
    </row>
    <row r="224" spans="13:13" ht="29.25" customHeight="1">
      <c r="M224" s="193"/>
    </row>
    <row r="225" spans="13:13" ht="29.25" customHeight="1">
      <c r="M225" s="193"/>
    </row>
    <row r="226" spans="13:13" ht="29.25" customHeight="1">
      <c r="M226" s="193"/>
    </row>
    <row r="227" spans="13:13" ht="29.25" customHeight="1">
      <c r="M227" s="193"/>
    </row>
    <row r="228" spans="13:13" ht="29.25" customHeight="1">
      <c r="M228" s="193"/>
    </row>
    <row r="229" spans="13:13" ht="29.25" customHeight="1">
      <c r="M229" s="193"/>
    </row>
    <row r="230" spans="13:13" ht="29.25" customHeight="1">
      <c r="M230" s="193"/>
    </row>
    <row r="231" spans="13:13" ht="29.25" customHeight="1">
      <c r="M231" s="193"/>
    </row>
    <row r="232" spans="13:13" ht="29.25" customHeight="1">
      <c r="M232" s="193"/>
    </row>
    <row r="233" spans="13:13" ht="29.25" customHeight="1">
      <c r="M233" s="193"/>
    </row>
    <row r="234" spans="13:13" ht="29.25" customHeight="1">
      <c r="M234" s="193"/>
    </row>
    <row r="235" spans="13:13" ht="29.25" customHeight="1">
      <c r="M235" s="193"/>
    </row>
    <row r="236" spans="13:13" ht="29.25" customHeight="1">
      <c r="M236" s="193"/>
    </row>
    <row r="237" spans="13:13" ht="29.25" customHeight="1">
      <c r="M237" s="193"/>
    </row>
    <row r="238" spans="13:13" ht="29.25" customHeight="1">
      <c r="M238" s="193"/>
    </row>
    <row r="239" spans="13:13" ht="29.25" customHeight="1">
      <c r="M239" s="193"/>
    </row>
    <row r="240" spans="13:13" ht="29.25" customHeight="1">
      <c r="M240" s="193"/>
    </row>
    <row r="241" spans="13:13" ht="29.25" customHeight="1">
      <c r="M241" s="193"/>
    </row>
    <row r="242" spans="13:13" ht="29.25" customHeight="1">
      <c r="M242" s="193"/>
    </row>
    <row r="243" spans="13:13" ht="29.25" customHeight="1">
      <c r="M243" s="193"/>
    </row>
    <row r="244" spans="13:13" ht="29.25" customHeight="1">
      <c r="M244" s="193"/>
    </row>
    <row r="245" spans="13:13" ht="29.25" customHeight="1">
      <c r="M245" s="193"/>
    </row>
    <row r="246" spans="13:13" ht="29.25" customHeight="1">
      <c r="M246" s="193"/>
    </row>
    <row r="247" spans="13:13" ht="29.25" customHeight="1">
      <c r="M247" s="193"/>
    </row>
    <row r="248" spans="13:13" ht="29.25" customHeight="1">
      <c r="M248" s="193"/>
    </row>
    <row r="249" spans="13:13" ht="29.25" customHeight="1">
      <c r="M249" s="193"/>
    </row>
    <row r="250" spans="13:13" ht="29.25" customHeight="1">
      <c r="M250" s="193"/>
    </row>
    <row r="251" spans="13:13" ht="29.25" customHeight="1">
      <c r="M251" s="193"/>
    </row>
    <row r="252" spans="13:13" ht="29.25" customHeight="1">
      <c r="M252" s="193"/>
    </row>
    <row r="253" spans="13:13" ht="29.25" customHeight="1">
      <c r="M253" s="193"/>
    </row>
    <row r="254" spans="13:13" ht="29.25" customHeight="1">
      <c r="M254" s="193"/>
    </row>
    <row r="255" spans="13:13" ht="29.25" customHeight="1">
      <c r="M255" s="193"/>
    </row>
    <row r="256" spans="13:13" ht="29.25" customHeight="1">
      <c r="M256" s="193"/>
    </row>
    <row r="257" spans="13:13" ht="29.25" customHeight="1">
      <c r="M257" s="193"/>
    </row>
    <row r="258" spans="13:13" ht="29.25" customHeight="1">
      <c r="M258" s="193"/>
    </row>
    <row r="259" spans="13:13" ht="29.25" customHeight="1">
      <c r="M259" s="193"/>
    </row>
    <row r="260" spans="13:13" ht="29.25" customHeight="1">
      <c r="M260" s="193"/>
    </row>
    <row r="261" spans="13:13" ht="29.25" customHeight="1">
      <c r="M261" s="193"/>
    </row>
    <row r="262" spans="13:13" ht="29.25" customHeight="1">
      <c r="M262" s="193"/>
    </row>
    <row r="263" spans="13:13" ht="29.25" customHeight="1">
      <c r="M263" s="193"/>
    </row>
    <row r="264" spans="13:13" ht="29.25" customHeight="1">
      <c r="M264" s="193"/>
    </row>
    <row r="265" spans="13:13" ht="29.25" customHeight="1">
      <c r="M265" s="193"/>
    </row>
    <row r="266" spans="13:13" ht="29.25" customHeight="1">
      <c r="M266" s="193"/>
    </row>
    <row r="267" spans="13:13" ht="29.25" customHeight="1">
      <c r="M267" s="193"/>
    </row>
    <row r="268" spans="13:13" ht="29.25" customHeight="1">
      <c r="M268" s="193"/>
    </row>
    <row r="269" spans="13:13" ht="29.25" customHeight="1">
      <c r="M269" s="193"/>
    </row>
    <row r="270" spans="13:13" ht="29.25" customHeight="1">
      <c r="M270" s="193"/>
    </row>
    <row r="271" spans="13:13" ht="29.25" customHeight="1">
      <c r="M271" s="193"/>
    </row>
    <row r="272" spans="13:13" ht="29.25" customHeight="1">
      <c r="M272" s="193"/>
    </row>
    <row r="273" spans="13:13" ht="29.25" customHeight="1">
      <c r="M273" s="193"/>
    </row>
    <row r="274" spans="13:13" ht="29.25" customHeight="1">
      <c r="M274" s="193"/>
    </row>
    <row r="275" spans="13:13" ht="29.25" customHeight="1">
      <c r="M275" s="193"/>
    </row>
    <row r="276" spans="13:13" ht="29.25" customHeight="1">
      <c r="M276" s="193"/>
    </row>
    <row r="277" spans="13:13" ht="29.25" customHeight="1">
      <c r="M277" s="193"/>
    </row>
    <row r="278" spans="13:13" ht="29.25" customHeight="1">
      <c r="M278" s="193"/>
    </row>
    <row r="279" spans="13:13" ht="29.25" customHeight="1">
      <c r="M279" s="193"/>
    </row>
    <row r="280" spans="13:13" ht="29.25" customHeight="1">
      <c r="M280" s="193"/>
    </row>
    <row r="281" spans="13:13" ht="29.25" customHeight="1">
      <c r="M281" s="193"/>
    </row>
    <row r="282" spans="13:13" ht="29.25" customHeight="1">
      <c r="M282" s="193"/>
    </row>
    <row r="283" spans="13:13" ht="29.25" customHeight="1">
      <c r="M283" s="193"/>
    </row>
    <row r="284" spans="13:13" ht="29.25" customHeight="1">
      <c r="M284" s="193"/>
    </row>
    <row r="285" spans="13:13" ht="29.25" customHeight="1">
      <c r="M285" s="193"/>
    </row>
    <row r="286" spans="13:13" ht="29.25" customHeight="1">
      <c r="M286" s="193"/>
    </row>
    <row r="287" spans="13:13" ht="29.25" customHeight="1">
      <c r="M287" s="193"/>
    </row>
    <row r="288" spans="13:13" ht="29.25" customHeight="1">
      <c r="M288" s="193"/>
    </row>
    <row r="289" spans="13:13" ht="29.25" customHeight="1">
      <c r="M289" s="193"/>
    </row>
    <row r="290" spans="13:13" ht="29.25" customHeight="1">
      <c r="M290" s="193"/>
    </row>
    <row r="291" spans="13:13" ht="29.25" customHeight="1">
      <c r="M291" s="193"/>
    </row>
    <row r="292" spans="13:13" ht="29.25" customHeight="1">
      <c r="M292" s="193"/>
    </row>
    <row r="293" spans="13:13" ht="29.25" customHeight="1">
      <c r="M293" s="193"/>
    </row>
    <row r="294" spans="13:13" ht="29.25" customHeight="1">
      <c r="M294" s="193"/>
    </row>
    <row r="295" spans="13:13" ht="29.25" customHeight="1">
      <c r="M295" s="193"/>
    </row>
    <row r="296" spans="13:13" ht="29.25" customHeight="1">
      <c r="M296" s="193"/>
    </row>
    <row r="297" spans="13:13" ht="29.25" customHeight="1">
      <c r="M297" s="193"/>
    </row>
    <row r="298" spans="13:13" ht="29.25" customHeight="1">
      <c r="M298" s="193"/>
    </row>
    <row r="299" spans="13:13" ht="29.25" customHeight="1">
      <c r="M299" s="193"/>
    </row>
    <row r="300" spans="13:13" ht="29.25" customHeight="1">
      <c r="M300" s="193"/>
    </row>
    <row r="301" spans="13:13" ht="29.25" customHeight="1">
      <c r="M301" s="193"/>
    </row>
    <row r="302" spans="13:13" ht="29.25" customHeight="1">
      <c r="M302" s="193"/>
    </row>
    <row r="303" spans="13:13" ht="29.25" customHeight="1">
      <c r="M303" s="193"/>
    </row>
    <row r="304" spans="13:13" ht="29.25" customHeight="1">
      <c r="M304" s="193"/>
    </row>
    <row r="305" spans="13:13" ht="29.25" customHeight="1">
      <c r="M305" s="193"/>
    </row>
    <row r="306" spans="13:13" ht="29.25" customHeight="1">
      <c r="M306" s="193"/>
    </row>
    <row r="307" spans="13:13" ht="29.25" customHeight="1">
      <c r="M307" s="193"/>
    </row>
    <row r="308" spans="13:13" ht="29.25" customHeight="1">
      <c r="M308" s="193"/>
    </row>
    <row r="309" spans="13:13" ht="29.25" customHeight="1">
      <c r="M309" s="193"/>
    </row>
    <row r="310" spans="13:13" ht="29.25" customHeight="1">
      <c r="M310" s="193"/>
    </row>
    <row r="311" spans="13:13" ht="29.25" customHeight="1">
      <c r="M311" s="193"/>
    </row>
    <row r="312" spans="13:13" ht="29.25" customHeight="1">
      <c r="M312" s="193"/>
    </row>
    <row r="313" spans="13:13" ht="29.25" customHeight="1">
      <c r="M313" s="193"/>
    </row>
    <row r="314" spans="13:13" ht="29.25" customHeight="1">
      <c r="M314" s="193"/>
    </row>
    <row r="315" spans="13:13" ht="29.25" customHeight="1">
      <c r="M315" s="193"/>
    </row>
    <row r="316" spans="13:13" ht="29.25" customHeight="1">
      <c r="M316" s="193"/>
    </row>
    <row r="317" spans="13:13" ht="29.25" customHeight="1">
      <c r="M317" s="193"/>
    </row>
    <row r="318" spans="13:13" ht="29.25" customHeight="1">
      <c r="M318" s="193"/>
    </row>
    <row r="319" spans="13:13" ht="29.25" customHeight="1">
      <c r="M319" s="193"/>
    </row>
    <row r="320" spans="13:13" ht="29.25" customHeight="1">
      <c r="M320" s="193"/>
    </row>
    <row r="321" spans="13:13" ht="29.25" customHeight="1">
      <c r="M321" s="193"/>
    </row>
    <row r="322" spans="13:13" ht="29.25" customHeight="1">
      <c r="M322" s="193"/>
    </row>
    <row r="323" spans="13:13" ht="29.25" customHeight="1">
      <c r="M323" s="193"/>
    </row>
    <row r="324" spans="13:13" ht="29.25" customHeight="1">
      <c r="M324" s="193"/>
    </row>
    <row r="325" spans="13:13" ht="29.25" customHeight="1">
      <c r="M325" s="193"/>
    </row>
    <row r="326" spans="13:13" ht="29.25" customHeight="1">
      <c r="M326" s="193"/>
    </row>
    <row r="327" spans="13:13" ht="29.25" customHeight="1">
      <c r="M327" s="193"/>
    </row>
    <row r="328" spans="13:13" ht="29.25" customHeight="1">
      <c r="M328" s="193"/>
    </row>
    <row r="329" spans="13:13" ht="29.25" customHeight="1">
      <c r="M329" s="193"/>
    </row>
    <row r="330" spans="13:13" ht="29.25" customHeight="1">
      <c r="M330" s="193"/>
    </row>
    <row r="331" spans="13:13" ht="29.25" customHeight="1">
      <c r="M331" s="193"/>
    </row>
    <row r="332" spans="13:13" ht="29.25" customHeight="1">
      <c r="M332" s="193"/>
    </row>
    <row r="333" spans="13:13" ht="29.25" customHeight="1">
      <c r="M333" s="193"/>
    </row>
    <row r="334" spans="13:13" ht="29.25" customHeight="1">
      <c r="M334" s="193"/>
    </row>
    <row r="335" spans="13:13" ht="29.25" customHeight="1">
      <c r="M335" s="193"/>
    </row>
    <row r="336" spans="13:13" ht="29.25" customHeight="1">
      <c r="M336" s="193"/>
    </row>
    <row r="337" spans="13:13" ht="29.25" customHeight="1">
      <c r="M337" s="193"/>
    </row>
    <row r="338" spans="13:13" ht="29.25" customHeight="1">
      <c r="M338" s="193"/>
    </row>
    <row r="339" spans="13:13" ht="29.25" customHeight="1">
      <c r="M339" s="193"/>
    </row>
    <row r="340" spans="13:13" ht="29.25" customHeight="1">
      <c r="M340" s="193"/>
    </row>
    <row r="341" spans="13:13" ht="29.25" customHeight="1">
      <c r="M341" s="193"/>
    </row>
    <row r="342" spans="13:13" ht="29.25" customHeight="1">
      <c r="M342" s="193"/>
    </row>
    <row r="343" spans="13:13" ht="29.25" customHeight="1">
      <c r="M343" s="193"/>
    </row>
    <row r="344" spans="13:13" ht="29.25" customHeight="1">
      <c r="M344" s="193"/>
    </row>
    <row r="345" spans="13:13" ht="29.25" customHeight="1">
      <c r="M345" s="193"/>
    </row>
    <row r="346" spans="13:13" ht="29.25" customHeight="1">
      <c r="M346" s="193"/>
    </row>
    <row r="347" spans="13:13" ht="29.25" customHeight="1">
      <c r="M347" s="193"/>
    </row>
    <row r="348" spans="13:13" ht="29.25" customHeight="1">
      <c r="M348" s="193"/>
    </row>
    <row r="349" spans="13:13" ht="29.25" customHeight="1">
      <c r="M349" s="193"/>
    </row>
    <row r="350" spans="13:13" ht="29.25" customHeight="1">
      <c r="M350" s="193"/>
    </row>
    <row r="351" spans="13:13" ht="29.25" customHeight="1">
      <c r="M351" s="193"/>
    </row>
    <row r="352" spans="13:13" ht="29.25" customHeight="1">
      <c r="M352" s="193"/>
    </row>
    <row r="353" spans="13:13" ht="29.25" customHeight="1">
      <c r="M353" s="193"/>
    </row>
    <row r="354" spans="13:13" ht="29.25" customHeight="1">
      <c r="M354" s="193"/>
    </row>
    <row r="355" spans="13:13" ht="29.25" customHeight="1">
      <c r="M355" s="193"/>
    </row>
    <row r="356" spans="13:13" ht="29.25" customHeight="1">
      <c r="M356" s="193"/>
    </row>
    <row r="357" spans="13:13" ht="29.25" customHeight="1">
      <c r="M357" s="193"/>
    </row>
    <row r="358" spans="13:13" ht="29.25" customHeight="1">
      <c r="M358" s="193"/>
    </row>
    <row r="359" spans="13:13" ht="29.25" customHeight="1">
      <c r="M359" s="193"/>
    </row>
    <row r="360" spans="13:13" ht="29.25" customHeight="1">
      <c r="M360" s="193"/>
    </row>
    <row r="361" spans="13:13" ht="29.25" customHeight="1">
      <c r="M361" s="193"/>
    </row>
    <row r="362" spans="13:13" ht="29.25" customHeight="1">
      <c r="M362" s="193"/>
    </row>
    <row r="363" spans="13:13" ht="29.25" customHeight="1">
      <c r="M363" s="193"/>
    </row>
    <row r="364" spans="13:13" ht="29.25" customHeight="1">
      <c r="M364" s="193"/>
    </row>
    <row r="365" spans="13:13" ht="29.25" customHeight="1">
      <c r="M365" s="193"/>
    </row>
    <row r="366" spans="13:13" ht="29.25" customHeight="1">
      <c r="M366" s="193"/>
    </row>
    <row r="367" spans="13:13" ht="29.25" customHeight="1">
      <c r="M367" s="193"/>
    </row>
    <row r="368" spans="13:13" ht="29.25" customHeight="1">
      <c r="M368" s="193"/>
    </row>
    <row r="369" spans="13:13" ht="29.25" customHeight="1">
      <c r="M369" s="193"/>
    </row>
    <row r="370" spans="13:13" ht="29.25" customHeight="1">
      <c r="M370" s="193"/>
    </row>
    <row r="371" spans="13:13" ht="29.25" customHeight="1">
      <c r="M371" s="193"/>
    </row>
    <row r="372" spans="13:13" ht="29.25" customHeight="1">
      <c r="M372" s="193"/>
    </row>
    <row r="373" spans="13:13" ht="29.25" customHeight="1">
      <c r="M373" s="193"/>
    </row>
    <row r="374" spans="13:13" ht="29.25" customHeight="1">
      <c r="M374" s="193"/>
    </row>
    <row r="375" spans="13:13" ht="29.25" customHeight="1">
      <c r="M375" s="193"/>
    </row>
    <row r="376" spans="13:13" ht="29.25" customHeight="1">
      <c r="M376" s="193"/>
    </row>
    <row r="377" spans="13:13" ht="29.25" customHeight="1">
      <c r="M377" s="193"/>
    </row>
    <row r="378" spans="13:13" ht="29.25" customHeight="1">
      <c r="M378" s="193"/>
    </row>
    <row r="379" spans="13:13" ht="29.25" customHeight="1">
      <c r="M379" s="193"/>
    </row>
    <row r="380" spans="13:13" ht="29.25" customHeight="1">
      <c r="M380" s="193"/>
    </row>
    <row r="381" spans="13:13" ht="29.25" customHeight="1">
      <c r="M381" s="193"/>
    </row>
    <row r="382" spans="13:13" ht="29.25" customHeight="1">
      <c r="M382" s="193"/>
    </row>
    <row r="383" spans="13:13" ht="29.25" customHeight="1">
      <c r="M383" s="193"/>
    </row>
    <row r="384" spans="13:13" ht="29.25" customHeight="1">
      <c r="M384" s="193"/>
    </row>
    <row r="385" spans="13:13" ht="29.25" customHeight="1">
      <c r="M385" s="193"/>
    </row>
    <row r="386" spans="13:13" ht="29.25" customHeight="1">
      <c r="M386" s="193"/>
    </row>
    <row r="387" spans="13:13" ht="29.25" customHeight="1">
      <c r="M387" s="193"/>
    </row>
    <row r="388" spans="13:13" ht="29.25" customHeight="1">
      <c r="M388" s="193"/>
    </row>
    <row r="389" spans="13:13" ht="29.25" customHeight="1">
      <c r="M389" s="193"/>
    </row>
    <row r="390" spans="13:13" ht="29.25" customHeight="1">
      <c r="M390" s="193"/>
    </row>
    <row r="391" spans="13:13" ht="29.25" customHeight="1">
      <c r="M391" s="193"/>
    </row>
    <row r="392" spans="13:13" ht="29.25" customHeight="1">
      <c r="M392" s="193"/>
    </row>
    <row r="393" spans="13:13" ht="29.25" customHeight="1">
      <c r="M393" s="193"/>
    </row>
    <row r="394" spans="13:13" ht="29.25" customHeight="1">
      <c r="M394" s="193"/>
    </row>
    <row r="395" spans="13:13" ht="29.25" customHeight="1">
      <c r="M395" s="193"/>
    </row>
    <row r="396" spans="13:13" ht="29.25" customHeight="1">
      <c r="M396" s="193"/>
    </row>
    <row r="397" spans="13:13" ht="29.25" customHeight="1">
      <c r="M397" s="193"/>
    </row>
    <row r="398" spans="13:13" ht="29.25" customHeight="1">
      <c r="M398" s="193"/>
    </row>
    <row r="399" spans="13:13" ht="29.25" customHeight="1">
      <c r="M399" s="193"/>
    </row>
    <row r="400" spans="13:13" ht="29.25" customHeight="1">
      <c r="M400" s="193"/>
    </row>
    <row r="401" spans="13:13" ht="29.25" customHeight="1">
      <c r="M401" s="193"/>
    </row>
    <row r="402" spans="13:13" ht="29.25" customHeight="1">
      <c r="M402" s="193"/>
    </row>
    <row r="403" spans="13:13" ht="29.25" customHeight="1">
      <c r="M403" s="193"/>
    </row>
    <row r="404" spans="13:13" ht="29.25" customHeight="1">
      <c r="M404" s="193"/>
    </row>
    <row r="405" spans="13:13" ht="29.25" customHeight="1">
      <c r="M405" s="193"/>
    </row>
    <row r="406" spans="13:13" ht="29.25" customHeight="1">
      <c r="M406" s="193"/>
    </row>
    <row r="407" spans="13:13" ht="29.25" customHeight="1">
      <c r="M407" s="193"/>
    </row>
    <row r="408" spans="13:13" ht="29.25" customHeight="1">
      <c r="M408" s="193"/>
    </row>
    <row r="409" spans="13:13" ht="29.25" customHeight="1">
      <c r="M409" s="193"/>
    </row>
    <row r="410" spans="13:13" ht="29.25" customHeight="1">
      <c r="M410" s="193"/>
    </row>
    <row r="411" spans="13:13" ht="29.25" customHeight="1">
      <c r="M411" s="193"/>
    </row>
    <row r="412" spans="13:13" ht="29.25" customHeight="1">
      <c r="M412" s="193"/>
    </row>
    <row r="413" spans="13:13" ht="29.25" customHeight="1">
      <c r="M413" s="193"/>
    </row>
    <row r="414" spans="13:13" ht="29.25" customHeight="1">
      <c r="M414" s="193"/>
    </row>
    <row r="415" spans="13:13" ht="29.25" customHeight="1">
      <c r="M415" s="193"/>
    </row>
    <row r="416" spans="13:13" ht="29.25" customHeight="1">
      <c r="M416" s="193"/>
    </row>
    <row r="417" spans="13:13" ht="29.25" customHeight="1">
      <c r="M417" s="193"/>
    </row>
    <row r="418" spans="13:13" ht="29.25" customHeight="1">
      <c r="M418" s="193"/>
    </row>
    <row r="419" spans="13:13" ht="29.25" customHeight="1">
      <c r="M419" s="193"/>
    </row>
    <row r="420" spans="13:13" ht="29.25" customHeight="1">
      <c r="M420" s="193"/>
    </row>
    <row r="421" spans="13:13" ht="29.25" customHeight="1">
      <c r="M421" s="193"/>
    </row>
    <row r="422" spans="13:13" ht="29.25" customHeight="1">
      <c r="M422" s="193"/>
    </row>
    <row r="423" spans="13:13" ht="29.25" customHeight="1">
      <c r="M423" s="193"/>
    </row>
    <row r="424" spans="13:13" ht="29.25" customHeight="1">
      <c r="M424" s="193"/>
    </row>
    <row r="425" spans="13:13" ht="29.25" customHeight="1">
      <c r="M425" s="193"/>
    </row>
    <row r="426" spans="13:13" ht="29.25" customHeight="1">
      <c r="M426" s="193"/>
    </row>
    <row r="427" spans="13:13" ht="29.25" customHeight="1">
      <c r="M427" s="193"/>
    </row>
    <row r="428" spans="13:13" ht="29.25" customHeight="1">
      <c r="M428" s="193"/>
    </row>
    <row r="429" spans="13:13" ht="29.25" customHeight="1">
      <c r="M429" s="193"/>
    </row>
    <row r="430" spans="13:13" ht="29.25" customHeight="1">
      <c r="M430" s="193"/>
    </row>
    <row r="431" spans="13:13" ht="29.25" customHeight="1">
      <c r="M431" s="193"/>
    </row>
    <row r="432" spans="13:13" ht="29.25" customHeight="1">
      <c r="M432" s="193"/>
    </row>
    <row r="433" spans="13:13" ht="29.25" customHeight="1">
      <c r="M433" s="193"/>
    </row>
    <row r="434" spans="13:13" ht="29.25" customHeight="1">
      <c r="M434" s="193"/>
    </row>
    <row r="435" spans="13:13" ht="29.25" customHeight="1">
      <c r="M435" s="193"/>
    </row>
    <row r="436" spans="13:13" ht="29.25" customHeight="1">
      <c r="M436" s="193"/>
    </row>
    <row r="437" spans="13:13" ht="29.25" customHeight="1">
      <c r="M437" s="193"/>
    </row>
    <row r="438" spans="13:13" ht="29.25" customHeight="1">
      <c r="M438" s="193"/>
    </row>
    <row r="439" spans="13:13" ht="29.25" customHeight="1">
      <c r="M439" s="193"/>
    </row>
    <row r="440" spans="13:13" ht="29.25" customHeight="1">
      <c r="M440" s="193"/>
    </row>
    <row r="441" spans="13:13" ht="29.25" customHeight="1">
      <c r="M441" s="193"/>
    </row>
    <row r="442" spans="13:13" ht="29.25" customHeight="1">
      <c r="M442" s="193"/>
    </row>
    <row r="443" spans="13:13" ht="29.25" customHeight="1">
      <c r="M443" s="193"/>
    </row>
    <row r="444" spans="13:13" ht="29.25" customHeight="1">
      <c r="M444" s="193"/>
    </row>
    <row r="445" spans="13:13" ht="29.25" customHeight="1">
      <c r="M445" s="193"/>
    </row>
    <row r="446" spans="13:13" ht="29.25" customHeight="1">
      <c r="M446" s="193"/>
    </row>
    <row r="447" spans="13:13" ht="29.25" customHeight="1">
      <c r="M447" s="193"/>
    </row>
    <row r="448" spans="13:13" ht="29.25" customHeight="1">
      <c r="M448" s="193"/>
    </row>
    <row r="449" spans="13:13" ht="29.25" customHeight="1">
      <c r="M449" s="193"/>
    </row>
    <row r="450" spans="13:13" ht="29.25" customHeight="1">
      <c r="M450" s="193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 xr:uid="{00000000-0002-0000-0100-000000000000}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金</v>
      </c>
      <c r="E16" s="41"/>
      <c r="F16" s="23" t="s">
        <v>41</v>
      </c>
      <c r="G16" s="12"/>
      <c r="H16" s="293"/>
      <c r="I16" s="294"/>
      <c r="J16" s="14"/>
      <c r="K16" s="12"/>
      <c r="L16" s="32"/>
      <c r="M16" s="11">
        <f>C16</f>
        <v>42736</v>
      </c>
      <c r="N16" s="12" t="str">
        <f>D16</f>
        <v>金</v>
      </c>
      <c r="O16" s="40">
        <f>E16</f>
        <v>0</v>
      </c>
      <c r="P16" s="14" t="str">
        <f>F16</f>
        <v>休</v>
      </c>
      <c r="Q16" s="24"/>
      <c r="R16" s="282"/>
      <c r="S16" s="283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土</v>
      </c>
      <c r="E17" s="41"/>
      <c r="F17" s="23" t="s">
        <v>41</v>
      </c>
      <c r="G17" s="12"/>
      <c r="H17" s="293"/>
      <c r="I17" s="294"/>
      <c r="J17" s="14"/>
      <c r="K17" s="12"/>
      <c r="L17" s="32"/>
      <c r="M17" s="11">
        <f t="shared" ref="M17:P26" si="0">C17</f>
        <v>42737</v>
      </c>
      <c r="N17" s="12" t="str">
        <f t="shared" si="0"/>
        <v>土</v>
      </c>
      <c r="O17" s="40">
        <f t="shared" si="0"/>
        <v>0</v>
      </c>
      <c r="P17" s="14" t="str">
        <f t="shared" si="0"/>
        <v>休</v>
      </c>
      <c r="Q17" s="24"/>
      <c r="R17" s="282"/>
      <c r="S17" s="283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日</v>
      </c>
      <c r="E18" s="41"/>
      <c r="F18" s="23" t="s">
        <v>41</v>
      </c>
      <c r="G18" s="10"/>
      <c r="H18" s="293"/>
      <c r="I18" s="294"/>
      <c r="J18" s="14"/>
      <c r="K18" s="12"/>
      <c r="L18" s="32"/>
      <c r="M18" s="11">
        <f t="shared" si="0"/>
        <v>42738</v>
      </c>
      <c r="N18" s="12" t="str">
        <f t="shared" si="0"/>
        <v>日</v>
      </c>
      <c r="O18" s="40">
        <f t="shared" si="0"/>
        <v>0</v>
      </c>
      <c r="P18" s="14" t="str">
        <f t="shared" si="0"/>
        <v>休</v>
      </c>
      <c r="Q18" s="24"/>
      <c r="R18" s="282"/>
      <c r="S18" s="283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月</v>
      </c>
      <c r="E19" s="41"/>
      <c r="F19" s="23" t="s">
        <v>41</v>
      </c>
      <c r="G19" s="10"/>
      <c r="H19" s="293"/>
      <c r="I19" s="294"/>
      <c r="J19" s="14"/>
      <c r="K19" s="12"/>
      <c r="L19" s="32"/>
      <c r="M19" s="11">
        <f t="shared" si="0"/>
        <v>42739</v>
      </c>
      <c r="N19" s="12" t="str">
        <f t="shared" si="0"/>
        <v>月</v>
      </c>
      <c r="O19" s="40">
        <f t="shared" si="0"/>
        <v>0</v>
      </c>
      <c r="P19" s="14" t="str">
        <f t="shared" si="0"/>
        <v>休</v>
      </c>
      <c r="Q19" s="24"/>
      <c r="R19" s="282"/>
      <c r="S19" s="283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火</v>
      </c>
      <c r="E20" s="41"/>
      <c r="F20" s="23" t="s">
        <v>41</v>
      </c>
      <c r="G20" s="12"/>
      <c r="H20" s="293"/>
      <c r="I20" s="294"/>
      <c r="J20" s="14"/>
      <c r="K20" s="12"/>
      <c r="L20" s="32"/>
      <c r="M20" s="11">
        <f t="shared" si="0"/>
        <v>42740</v>
      </c>
      <c r="N20" s="12" t="str">
        <f t="shared" si="0"/>
        <v>火</v>
      </c>
      <c r="O20" s="40">
        <f t="shared" si="0"/>
        <v>0</v>
      </c>
      <c r="P20" s="14" t="str">
        <f t="shared" si="0"/>
        <v>休</v>
      </c>
      <c r="Q20" s="24"/>
      <c r="R20" s="282"/>
      <c r="S20" s="283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水</v>
      </c>
      <c r="E21" s="41"/>
      <c r="F21" s="23" t="s">
        <v>10</v>
      </c>
      <c r="G21" s="12"/>
      <c r="H21" s="293"/>
      <c r="I21" s="294"/>
      <c r="J21" s="14"/>
      <c r="K21" s="12"/>
      <c r="L21" s="32"/>
      <c r="M21" s="11">
        <f t="shared" si="0"/>
        <v>42741</v>
      </c>
      <c r="N21" s="12" t="str">
        <f t="shared" si="0"/>
        <v>水</v>
      </c>
      <c r="O21" s="40">
        <f t="shared" si="0"/>
        <v>0</v>
      </c>
      <c r="P21" s="14" t="str">
        <f t="shared" si="0"/>
        <v>■</v>
      </c>
      <c r="Q21" s="24"/>
      <c r="R21" s="282"/>
      <c r="S21" s="283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木</v>
      </c>
      <c r="E22" s="41"/>
      <c r="F22" s="23" t="s">
        <v>10</v>
      </c>
      <c r="G22" s="12"/>
      <c r="H22" s="293"/>
      <c r="I22" s="294"/>
      <c r="J22" s="14"/>
      <c r="K22" s="12"/>
      <c r="L22" s="32"/>
      <c r="M22" s="11">
        <f t="shared" si="0"/>
        <v>42742</v>
      </c>
      <c r="N22" s="12" t="str">
        <f t="shared" si="0"/>
        <v>木</v>
      </c>
      <c r="O22" s="40">
        <f t="shared" si="0"/>
        <v>0</v>
      </c>
      <c r="P22" s="14" t="str">
        <f t="shared" si="0"/>
        <v>■</v>
      </c>
      <c r="Q22" s="24"/>
      <c r="R22" s="282"/>
      <c r="S22" s="283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金</v>
      </c>
      <c r="E23" s="41"/>
      <c r="F23" s="23" t="s">
        <v>10</v>
      </c>
      <c r="G23" s="12"/>
      <c r="H23" s="293"/>
      <c r="I23" s="294"/>
      <c r="J23" s="14"/>
      <c r="K23" s="12"/>
      <c r="L23" s="32"/>
      <c r="M23" s="11">
        <f t="shared" si="0"/>
        <v>42743</v>
      </c>
      <c r="N23" s="12" t="str">
        <f t="shared" si="0"/>
        <v>金</v>
      </c>
      <c r="O23" s="40">
        <f t="shared" si="0"/>
        <v>0</v>
      </c>
      <c r="P23" s="14" t="str">
        <f t="shared" si="0"/>
        <v>■</v>
      </c>
      <c r="Q23" s="24"/>
      <c r="R23" s="282"/>
      <c r="S23" s="283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土</v>
      </c>
      <c r="E24" s="41"/>
      <c r="F24" s="23" t="s">
        <v>10</v>
      </c>
      <c r="G24" s="12"/>
      <c r="H24" s="293"/>
      <c r="I24" s="294"/>
      <c r="J24" s="14"/>
      <c r="K24" s="12"/>
      <c r="L24" s="32"/>
      <c r="M24" s="11">
        <f t="shared" si="0"/>
        <v>42744</v>
      </c>
      <c r="N24" s="12" t="str">
        <f t="shared" si="0"/>
        <v>土</v>
      </c>
      <c r="O24" s="40">
        <f t="shared" si="0"/>
        <v>0</v>
      </c>
      <c r="P24" s="14" t="str">
        <f t="shared" si="0"/>
        <v>■</v>
      </c>
      <c r="Q24" s="24"/>
      <c r="R24" s="282"/>
      <c r="S24" s="283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日</v>
      </c>
      <c r="E25" s="41"/>
      <c r="F25" s="23" t="s">
        <v>10</v>
      </c>
      <c r="G25" s="12"/>
      <c r="H25" s="293"/>
      <c r="I25" s="294"/>
      <c r="J25" s="14"/>
      <c r="K25" s="12"/>
      <c r="L25" s="32"/>
      <c r="M25" s="11">
        <f t="shared" si="0"/>
        <v>42745</v>
      </c>
      <c r="N25" s="12" t="str">
        <f t="shared" si="0"/>
        <v>日</v>
      </c>
      <c r="O25" s="40">
        <f t="shared" si="0"/>
        <v>0</v>
      </c>
      <c r="P25" s="14" t="str">
        <f t="shared" si="0"/>
        <v>■</v>
      </c>
      <c r="Q25" s="24"/>
      <c r="R25" s="282"/>
      <c r="S25" s="283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月</v>
      </c>
      <c r="E36" s="41"/>
      <c r="F36" s="23" t="s">
        <v>41</v>
      </c>
      <c r="G36" s="12"/>
      <c r="H36" s="293"/>
      <c r="I36" s="294"/>
      <c r="J36" s="14"/>
      <c r="K36" s="12"/>
      <c r="L36" s="32"/>
      <c r="M36" s="11">
        <f t="shared" ref="M36:O46" si="1">C36</f>
        <v>42746</v>
      </c>
      <c r="N36" s="12" t="str">
        <f t="shared" si="1"/>
        <v>月</v>
      </c>
      <c r="O36" s="40">
        <f>E36</f>
        <v>0</v>
      </c>
      <c r="P36" s="14" t="str">
        <f t="shared" ref="P36:P46" si="2">F36</f>
        <v>休</v>
      </c>
      <c r="Q36" s="24"/>
      <c r="R36" s="282"/>
      <c r="S36" s="283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火</v>
      </c>
      <c r="E37" s="41"/>
      <c r="F37" s="23" t="s">
        <v>41</v>
      </c>
      <c r="G37" s="12"/>
      <c r="H37" s="293"/>
      <c r="I37" s="294"/>
      <c r="J37" s="14"/>
      <c r="K37" s="12"/>
      <c r="L37" s="32"/>
      <c r="M37" s="11">
        <f t="shared" si="1"/>
        <v>42747</v>
      </c>
      <c r="N37" s="12" t="str">
        <f t="shared" si="1"/>
        <v>火</v>
      </c>
      <c r="O37" s="40">
        <f t="shared" si="1"/>
        <v>0</v>
      </c>
      <c r="P37" s="14" t="str">
        <f t="shared" si="2"/>
        <v>休</v>
      </c>
      <c r="Q37" s="24"/>
      <c r="R37" s="282"/>
      <c r="S37" s="283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水</v>
      </c>
      <c r="E38" s="41"/>
      <c r="F38" s="23" t="s">
        <v>10</v>
      </c>
      <c r="G38" s="10"/>
      <c r="H38" s="293"/>
      <c r="I38" s="294"/>
      <c r="J38" s="14"/>
      <c r="K38" s="12"/>
      <c r="L38" s="32"/>
      <c r="M38" s="11">
        <f t="shared" si="1"/>
        <v>42748</v>
      </c>
      <c r="N38" s="12" t="str">
        <f t="shared" si="1"/>
        <v>水</v>
      </c>
      <c r="O38" s="40">
        <f t="shared" si="1"/>
        <v>0</v>
      </c>
      <c r="P38" s="14" t="str">
        <f t="shared" si="2"/>
        <v>■</v>
      </c>
      <c r="Q38" s="24"/>
      <c r="R38" s="282"/>
      <c r="S38" s="283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木</v>
      </c>
      <c r="E39" s="41"/>
      <c r="F39" s="23" t="s">
        <v>10</v>
      </c>
      <c r="G39" s="10"/>
      <c r="H39" s="293"/>
      <c r="I39" s="294"/>
      <c r="J39" s="14"/>
      <c r="K39" s="12"/>
      <c r="L39" s="32"/>
      <c r="M39" s="11">
        <f t="shared" si="1"/>
        <v>42749</v>
      </c>
      <c r="N39" s="12" t="str">
        <f t="shared" si="1"/>
        <v>木</v>
      </c>
      <c r="O39" s="40">
        <f t="shared" si="1"/>
        <v>0</v>
      </c>
      <c r="P39" s="14" t="str">
        <f t="shared" si="2"/>
        <v>■</v>
      </c>
      <c r="Q39" s="24"/>
      <c r="R39" s="282"/>
      <c r="S39" s="283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93"/>
      <c r="I40" s="294"/>
      <c r="J40" s="14"/>
      <c r="K40" s="12"/>
      <c r="L40" s="32"/>
      <c r="M40" s="11">
        <f t="shared" si="1"/>
        <v>42750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82"/>
      <c r="S40" s="283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93"/>
      <c r="I41" s="294"/>
      <c r="J41" s="14"/>
      <c r="K41" s="12"/>
      <c r="L41" s="32"/>
      <c r="M41" s="11">
        <f t="shared" si="1"/>
        <v>42751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82"/>
      <c r="S41" s="283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日</v>
      </c>
      <c r="E42" s="41"/>
      <c r="F42" s="23" t="s">
        <v>10</v>
      </c>
      <c r="G42" s="12"/>
      <c r="H42" s="293"/>
      <c r="I42" s="294"/>
      <c r="J42" s="14"/>
      <c r="K42" s="12"/>
      <c r="L42" s="32"/>
      <c r="M42" s="11">
        <f t="shared" si="1"/>
        <v>42752</v>
      </c>
      <c r="N42" s="12" t="str">
        <f t="shared" si="1"/>
        <v>日</v>
      </c>
      <c r="O42" s="40">
        <f t="shared" si="1"/>
        <v>0</v>
      </c>
      <c r="P42" s="14" t="str">
        <f t="shared" si="2"/>
        <v>■</v>
      </c>
      <c r="Q42" s="24"/>
      <c r="R42" s="282"/>
      <c r="S42" s="283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93"/>
      <c r="I43" s="294"/>
      <c r="J43" s="14"/>
      <c r="K43" s="12"/>
      <c r="L43" s="32"/>
      <c r="M43" s="11">
        <f t="shared" si="1"/>
        <v>42753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82"/>
      <c r="S43" s="283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火</v>
      </c>
      <c r="E44" s="41"/>
      <c r="F44" s="23" t="s">
        <v>41</v>
      </c>
      <c r="G44" s="12"/>
      <c r="H44" s="293"/>
      <c r="I44" s="294"/>
      <c r="J44" s="14"/>
      <c r="K44" s="12"/>
      <c r="L44" s="32"/>
      <c r="M44" s="11">
        <f t="shared" si="1"/>
        <v>42754</v>
      </c>
      <c r="N44" s="12" t="str">
        <f t="shared" si="1"/>
        <v>火</v>
      </c>
      <c r="O44" s="40">
        <f t="shared" si="1"/>
        <v>0</v>
      </c>
      <c r="P44" s="14" t="str">
        <f t="shared" si="2"/>
        <v>休</v>
      </c>
      <c r="Q44" s="24"/>
      <c r="R44" s="282"/>
      <c r="S44" s="283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93"/>
      <c r="I45" s="294"/>
      <c r="J45" s="14"/>
      <c r="K45" s="12"/>
      <c r="L45" s="32"/>
      <c r="M45" s="11">
        <f t="shared" si="1"/>
        <v>42755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82"/>
      <c r="S45" s="283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42756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42757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42758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日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42759</v>
      </c>
      <c r="N59" s="12" t="str">
        <f t="shared" si="3"/>
        <v>日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月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42760</v>
      </c>
      <c r="N60" s="12" t="str">
        <f t="shared" si="3"/>
        <v>月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火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42761</v>
      </c>
      <c r="N61" s="12" t="str">
        <f t="shared" si="3"/>
        <v>火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水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42762</v>
      </c>
      <c r="N62" s="12" t="str">
        <f t="shared" si="3"/>
        <v>水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木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42763</v>
      </c>
      <c r="N63" s="12" t="str">
        <f t="shared" si="3"/>
        <v>木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金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42764</v>
      </c>
      <c r="N64" s="12" t="str">
        <f t="shared" si="3"/>
        <v>金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土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42765</v>
      </c>
      <c r="N65" s="12" t="str">
        <f t="shared" si="3"/>
        <v>土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日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42766</v>
      </c>
      <c r="N66" s="12" t="str">
        <f t="shared" si="3"/>
        <v>日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D00-000000000000}">
      <formula1>$X$5:$X$7</formula1>
    </dataValidation>
    <dataValidation type="list" allowBlank="1" showInputMessage="1" showErrorMessage="1" sqref="T56:T66 F16:F26 T16:T26 F36:F46 F56:F66 T36:T46" xr:uid="{00000000-0002-0000-0D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76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42767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42768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42769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42770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42771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42772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42773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42774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42775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42776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42777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42778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42779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42780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42781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42782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42783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42784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42785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42786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42787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42788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42789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42790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42791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42792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42793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42794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93"/>
      <c r="I64" s="294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3:21" ht="46.5" customHeight="1">
      <c r="C65" s="11"/>
      <c r="D65" s="12"/>
      <c r="E65" s="41"/>
      <c r="F65" s="23"/>
      <c r="G65" s="12"/>
      <c r="H65" s="293"/>
      <c r="I65" s="294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3:21" ht="46.5" customHeight="1">
      <c r="C66" s="11"/>
      <c r="D66" s="12"/>
      <c r="E66" s="41"/>
      <c r="F66" s="23"/>
      <c r="G66" s="12"/>
      <c r="H66" s="293"/>
      <c r="I66" s="294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E00-000000000000}">
      <formula1>$X$5:$X$7</formula1>
    </dataValidation>
    <dataValidation type="list" allowBlank="1" showInputMessage="1" showErrorMessage="1" sqref="F16:F26 T36:T46 F36:F46 T16:T26 F56:F66 T56:T66" xr:uid="{00000000-0002-0000-0E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"/>
  <cols>
    <col min="1" max="1" width="3.7265625" hidden="1" customWidth="1"/>
    <col min="2" max="2" width="3.7265625" customWidth="1"/>
    <col min="3" max="3" width="9.453125" bestFit="1" customWidth="1"/>
    <col min="4" max="4" width="6.26953125" customWidth="1"/>
    <col min="5" max="5" width="23.90625" customWidth="1"/>
    <col min="6" max="6" width="3.6328125" customWidth="1"/>
    <col min="8" max="8" width="14" customWidth="1"/>
    <col min="9" max="9" width="6.08984375" customWidth="1"/>
    <col min="10" max="10" width="7.36328125" customWidth="1"/>
    <col min="11" max="11" width="10.6328125" customWidth="1"/>
    <col min="12" max="12" width="1.90625" customWidth="1"/>
    <col min="13" max="13" width="9.453125" bestFit="1" customWidth="1"/>
    <col min="14" max="14" width="6.26953125" customWidth="1"/>
    <col min="15" max="15" width="23.90625" customWidth="1"/>
    <col min="16" max="16" width="3.6328125" customWidth="1"/>
    <col min="18" max="18" width="14" customWidth="1"/>
    <col min="19" max="19" width="9.90625" customWidth="1"/>
    <col min="20" max="20" width="3.6328125" customWidth="1"/>
    <col min="21" max="21" width="10.6328125" customWidth="1"/>
    <col min="23" max="23" width="6" hidden="1" customWidth="1"/>
    <col min="24" max="24" width="3.3632812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9">
      <c r="C4" s="289" t="s">
        <v>28</v>
      </c>
      <c r="D4" s="289"/>
      <c r="E4" s="289"/>
      <c r="F4" s="289"/>
      <c r="G4" s="289"/>
      <c r="H4" s="289"/>
      <c r="I4" s="289"/>
      <c r="J4" s="289"/>
      <c r="K4" s="289"/>
      <c r="L4" s="5"/>
      <c r="M4" s="289" t="s">
        <v>29</v>
      </c>
      <c r="N4" s="289"/>
      <c r="O4" s="289"/>
      <c r="P4" s="289"/>
      <c r="Q4" s="289"/>
      <c r="R4" s="289"/>
      <c r="S4" s="289"/>
      <c r="T4" s="289"/>
      <c r="U4" s="289"/>
      <c r="V4" s="5"/>
      <c r="W4" s="5"/>
    </row>
    <row r="5" spans="1:24">
      <c r="C5" s="6"/>
      <c r="M5" s="6"/>
      <c r="X5" s="3"/>
    </row>
    <row r="6" spans="1:24">
      <c r="C6" s="6"/>
      <c r="I6" s="290" t="e">
        <f>初期入力!#REF!</f>
        <v>#REF!</v>
      </c>
      <c r="J6" s="290"/>
      <c r="K6" s="290"/>
      <c r="M6" s="6"/>
      <c r="S6" s="290" t="e">
        <f>初期入力!#REF!</f>
        <v>#REF!</v>
      </c>
      <c r="T6" s="290"/>
      <c r="U6" s="290"/>
      <c r="X6" s="2" t="s">
        <v>11</v>
      </c>
    </row>
    <row r="7" spans="1:24" ht="13.5" customHeight="1">
      <c r="C7" s="4"/>
      <c r="D7" s="290" t="str">
        <f>初期入力!$D$5</f>
        <v>●●工事</v>
      </c>
      <c r="E7" s="290"/>
      <c r="F7" s="290"/>
      <c r="I7" s="290"/>
      <c r="J7" s="290"/>
      <c r="K7" s="290"/>
      <c r="M7" s="4"/>
      <c r="N7" s="290" t="str">
        <f>初期入力!$D$5</f>
        <v>●●工事</v>
      </c>
      <c r="O7" s="290"/>
      <c r="P7" s="290"/>
      <c r="S7" s="290"/>
      <c r="T7" s="290"/>
      <c r="U7" s="290"/>
      <c r="X7" s="2" t="s">
        <v>30</v>
      </c>
    </row>
    <row r="8" spans="1:24" ht="14">
      <c r="C8" s="8" t="s">
        <v>24</v>
      </c>
      <c r="D8" s="291"/>
      <c r="E8" s="291"/>
      <c r="F8" s="291"/>
      <c r="H8" s="9" t="s">
        <v>25</v>
      </c>
      <c r="I8" s="291"/>
      <c r="J8" s="291"/>
      <c r="K8" s="291"/>
      <c r="L8" s="27"/>
      <c r="M8" s="8" t="s">
        <v>24</v>
      </c>
      <c r="N8" s="291"/>
      <c r="O8" s="291"/>
      <c r="P8" s="291"/>
      <c r="R8" s="9" t="s">
        <v>25</v>
      </c>
      <c r="S8" s="291"/>
      <c r="T8" s="291"/>
      <c r="U8" s="291"/>
    </row>
    <row r="9" spans="1:24">
      <c r="W9" s="3"/>
      <c r="X9" s="3"/>
    </row>
    <row r="10" spans="1:24" ht="14">
      <c r="C10" s="4"/>
      <c r="H10" s="8" t="s">
        <v>26</v>
      </c>
      <c r="I10" s="292" t="e">
        <f>初期入力!#REF!</f>
        <v>#REF!</v>
      </c>
      <c r="J10" s="292"/>
      <c r="K10" s="292"/>
      <c r="L10" s="27"/>
      <c r="M10" s="4"/>
      <c r="R10" s="8" t="s">
        <v>26</v>
      </c>
      <c r="S10" s="292" t="e">
        <f>初期入力!#REF!</f>
        <v>#REF!</v>
      </c>
      <c r="T10" s="292"/>
      <c r="U10" s="292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84" t="s">
        <v>31</v>
      </c>
      <c r="D12" s="284" t="s">
        <v>32</v>
      </c>
      <c r="E12" s="287" t="s">
        <v>18</v>
      </c>
      <c r="F12" s="288"/>
      <c r="G12" s="288" t="s">
        <v>19</v>
      </c>
      <c r="H12" s="288"/>
      <c r="I12" s="288"/>
      <c r="J12" s="288"/>
      <c r="K12" s="288"/>
      <c r="L12" s="32"/>
      <c r="M12" s="284" t="s">
        <v>31</v>
      </c>
      <c r="N12" s="284" t="s">
        <v>32</v>
      </c>
      <c r="O12" s="287" t="s">
        <v>18</v>
      </c>
      <c r="P12" s="288"/>
      <c r="Q12" s="288" t="s">
        <v>19</v>
      </c>
      <c r="R12" s="288"/>
      <c r="S12" s="288"/>
      <c r="T12" s="288"/>
      <c r="U12" s="288"/>
    </row>
    <row r="13" spans="1:24">
      <c r="C13" s="285"/>
      <c r="D13" s="285"/>
      <c r="E13" s="287"/>
      <c r="F13" s="288"/>
      <c r="G13" s="288"/>
      <c r="H13" s="288"/>
      <c r="I13" s="288"/>
      <c r="J13" s="288"/>
      <c r="K13" s="288"/>
      <c r="L13" s="32"/>
      <c r="M13" s="285"/>
      <c r="N13" s="285"/>
      <c r="O13" s="287"/>
      <c r="P13" s="288"/>
      <c r="Q13" s="288"/>
      <c r="R13" s="288"/>
      <c r="S13" s="288"/>
      <c r="T13" s="288"/>
      <c r="U13" s="288"/>
    </row>
    <row r="14" spans="1:24">
      <c r="C14" s="285"/>
      <c r="D14" s="285"/>
      <c r="E14" s="287" t="s">
        <v>20</v>
      </c>
      <c r="F14" s="288"/>
      <c r="G14" s="288" t="s">
        <v>27</v>
      </c>
      <c r="H14" s="288" t="s">
        <v>21</v>
      </c>
      <c r="I14" s="288"/>
      <c r="J14" s="288"/>
      <c r="K14" s="288" t="s">
        <v>22</v>
      </c>
      <c r="L14" s="32"/>
      <c r="M14" s="285"/>
      <c r="N14" s="285"/>
      <c r="O14" s="287" t="s">
        <v>20</v>
      </c>
      <c r="P14" s="288"/>
      <c r="Q14" s="288" t="s">
        <v>27</v>
      </c>
      <c r="R14" s="288" t="s">
        <v>21</v>
      </c>
      <c r="S14" s="288"/>
      <c r="T14" s="288"/>
      <c r="U14" s="288" t="s">
        <v>22</v>
      </c>
    </row>
    <row r="15" spans="1:24">
      <c r="C15" s="286"/>
      <c r="D15" s="286"/>
      <c r="E15" s="287"/>
      <c r="F15" s="288"/>
      <c r="G15" s="288"/>
      <c r="H15" s="288"/>
      <c r="I15" s="288"/>
      <c r="J15" s="288"/>
      <c r="K15" s="288"/>
      <c r="L15" s="32"/>
      <c r="M15" s="286"/>
      <c r="N15" s="286"/>
      <c r="O15" s="287"/>
      <c r="P15" s="288"/>
      <c r="Q15" s="288"/>
      <c r="R15" s="288"/>
      <c r="S15" s="288"/>
      <c r="T15" s="288"/>
      <c r="U15" s="288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93"/>
      <c r="I16" s="294"/>
      <c r="J16" s="14"/>
      <c r="K16" s="12"/>
      <c r="L16" s="32"/>
      <c r="M16" s="11">
        <f>C16</f>
        <v>42795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82"/>
      <c r="S16" s="283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93"/>
      <c r="I17" s="294"/>
      <c r="J17" s="14"/>
      <c r="K17" s="12"/>
      <c r="L17" s="32"/>
      <c r="M17" s="11">
        <f t="shared" ref="M17:P26" si="0">C17</f>
        <v>42796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82"/>
      <c r="S17" s="283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93"/>
      <c r="I18" s="294"/>
      <c r="J18" s="14"/>
      <c r="K18" s="12"/>
      <c r="L18" s="32"/>
      <c r="M18" s="11">
        <f t="shared" si="0"/>
        <v>42797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82"/>
      <c r="S18" s="283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93"/>
      <c r="I19" s="294"/>
      <c r="J19" s="14"/>
      <c r="K19" s="12"/>
      <c r="L19" s="32"/>
      <c r="M19" s="11">
        <f t="shared" si="0"/>
        <v>42798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82"/>
      <c r="S19" s="283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93"/>
      <c r="I20" s="294"/>
      <c r="J20" s="14"/>
      <c r="K20" s="12"/>
      <c r="L20" s="32"/>
      <c r="M20" s="11">
        <f t="shared" si="0"/>
        <v>42799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82"/>
      <c r="S20" s="283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93"/>
      <c r="I21" s="294"/>
      <c r="J21" s="14"/>
      <c r="K21" s="12"/>
      <c r="L21" s="32"/>
      <c r="M21" s="11">
        <f t="shared" si="0"/>
        <v>42800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82"/>
      <c r="S21" s="283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93"/>
      <c r="I22" s="294"/>
      <c r="J22" s="14"/>
      <c r="K22" s="12"/>
      <c r="L22" s="32"/>
      <c r="M22" s="11">
        <f t="shared" si="0"/>
        <v>42801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82"/>
      <c r="S22" s="283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93"/>
      <c r="I23" s="294"/>
      <c r="J23" s="14"/>
      <c r="K23" s="12"/>
      <c r="L23" s="32"/>
      <c r="M23" s="11">
        <f t="shared" si="0"/>
        <v>42802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82"/>
      <c r="S23" s="283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93"/>
      <c r="I24" s="294"/>
      <c r="J24" s="14"/>
      <c r="K24" s="12"/>
      <c r="L24" s="32"/>
      <c r="M24" s="11">
        <f t="shared" si="0"/>
        <v>42803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82"/>
      <c r="S24" s="283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93"/>
      <c r="I25" s="294"/>
      <c r="J25" s="14"/>
      <c r="K25" s="12"/>
      <c r="L25" s="32"/>
      <c r="M25" s="11">
        <f t="shared" si="0"/>
        <v>42804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82"/>
      <c r="S25" s="283"/>
      <c r="T25" s="23"/>
      <c r="U25" s="24"/>
    </row>
    <row r="26" spans="1:21" ht="46.5" customHeight="1">
      <c r="C26" s="10"/>
      <c r="D26" s="12"/>
      <c r="E26" s="41"/>
      <c r="F26" s="23"/>
      <c r="G26" s="12"/>
      <c r="H26" s="293"/>
      <c r="I26" s="294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82"/>
      <c r="S26" s="283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93"/>
      <c r="I36" s="294"/>
      <c r="J36" s="14"/>
      <c r="K36" s="12"/>
      <c r="L36" s="32"/>
      <c r="M36" s="11">
        <f t="shared" ref="M36:O46" si="1">C36</f>
        <v>42805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82"/>
      <c r="S36" s="283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93"/>
      <c r="I37" s="294"/>
      <c r="J37" s="14"/>
      <c r="K37" s="12"/>
      <c r="L37" s="32"/>
      <c r="M37" s="11">
        <f t="shared" si="1"/>
        <v>42806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82"/>
      <c r="S37" s="283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93"/>
      <c r="I38" s="294"/>
      <c r="J38" s="14"/>
      <c r="K38" s="12"/>
      <c r="L38" s="32"/>
      <c r="M38" s="11">
        <f t="shared" si="1"/>
        <v>42807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82"/>
      <c r="S38" s="283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93"/>
      <c r="I39" s="294"/>
      <c r="J39" s="14"/>
      <c r="K39" s="12"/>
      <c r="L39" s="32"/>
      <c r="M39" s="11">
        <f t="shared" si="1"/>
        <v>42808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82"/>
      <c r="S39" s="283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93"/>
      <c r="I40" s="294"/>
      <c r="J40" s="14"/>
      <c r="K40" s="12"/>
      <c r="L40" s="32"/>
      <c r="M40" s="11">
        <f t="shared" si="1"/>
        <v>42809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82"/>
      <c r="S40" s="283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93"/>
      <c r="I41" s="294"/>
      <c r="J41" s="14"/>
      <c r="K41" s="12"/>
      <c r="L41" s="32"/>
      <c r="M41" s="11">
        <f t="shared" si="1"/>
        <v>42810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82"/>
      <c r="S41" s="283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93"/>
      <c r="I42" s="294"/>
      <c r="J42" s="14"/>
      <c r="K42" s="12"/>
      <c r="L42" s="32"/>
      <c r="M42" s="11">
        <f t="shared" si="1"/>
        <v>42811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82"/>
      <c r="S42" s="283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93"/>
      <c r="I43" s="294"/>
      <c r="J43" s="14"/>
      <c r="K43" s="12"/>
      <c r="L43" s="32"/>
      <c r="M43" s="11">
        <f t="shared" si="1"/>
        <v>42812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82"/>
      <c r="S43" s="283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93"/>
      <c r="I44" s="294"/>
      <c r="J44" s="14"/>
      <c r="K44" s="12"/>
      <c r="L44" s="32"/>
      <c r="M44" s="11">
        <f t="shared" si="1"/>
        <v>42813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82"/>
      <c r="S44" s="283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93"/>
      <c r="I45" s="294"/>
      <c r="J45" s="14"/>
      <c r="K45" s="12"/>
      <c r="L45" s="32"/>
      <c r="M45" s="11">
        <f t="shared" si="1"/>
        <v>42814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82"/>
      <c r="S45" s="283"/>
      <c r="T45" s="23"/>
      <c r="U45" s="24"/>
    </row>
    <row r="46" spans="1:21" ht="46.5" customHeight="1">
      <c r="C46" s="10"/>
      <c r="D46" s="12"/>
      <c r="E46" s="41"/>
      <c r="F46" s="23"/>
      <c r="G46" s="12"/>
      <c r="H46" s="293"/>
      <c r="I46" s="294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82"/>
      <c r="S46" s="283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93"/>
      <c r="I56" s="294"/>
      <c r="J56" s="14"/>
      <c r="K56" s="12"/>
      <c r="L56" s="32"/>
      <c r="M56" s="11">
        <f t="shared" ref="M56:O66" si="3">C56</f>
        <v>42815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82"/>
      <c r="S56" s="283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93"/>
      <c r="I57" s="294"/>
      <c r="J57" s="14"/>
      <c r="K57" s="12"/>
      <c r="L57" s="32"/>
      <c r="M57" s="11">
        <f t="shared" si="3"/>
        <v>42816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82"/>
      <c r="S57" s="283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93"/>
      <c r="I58" s="294"/>
      <c r="J58" s="14"/>
      <c r="K58" s="12"/>
      <c r="L58" s="32"/>
      <c r="M58" s="11">
        <f t="shared" si="3"/>
        <v>42817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82"/>
      <c r="S58" s="283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93"/>
      <c r="I59" s="294"/>
      <c r="J59" s="14"/>
      <c r="K59" s="12"/>
      <c r="L59" s="32"/>
      <c r="M59" s="11">
        <f t="shared" si="3"/>
        <v>42818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82"/>
      <c r="S59" s="283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93"/>
      <c r="I60" s="294"/>
      <c r="J60" s="14"/>
      <c r="K60" s="12"/>
      <c r="L60" s="32"/>
      <c r="M60" s="11">
        <f t="shared" si="3"/>
        <v>42819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82"/>
      <c r="S60" s="283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93"/>
      <c r="I61" s="294"/>
      <c r="J61" s="14"/>
      <c r="K61" s="12"/>
      <c r="L61" s="32"/>
      <c r="M61" s="11">
        <f t="shared" si="3"/>
        <v>42820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82"/>
      <c r="S61" s="283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93"/>
      <c r="I62" s="294"/>
      <c r="J62" s="14"/>
      <c r="K62" s="12"/>
      <c r="L62" s="32"/>
      <c r="M62" s="11">
        <f t="shared" si="3"/>
        <v>42821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82"/>
      <c r="S62" s="283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93"/>
      <c r="I63" s="294"/>
      <c r="J63" s="14"/>
      <c r="K63" s="12"/>
      <c r="L63" s="32"/>
      <c r="M63" s="11">
        <f t="shared" si="3"/>
        <v>42822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82"/>
      <c r="S63" s="283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93"/>
      <c r="I64" s="294"/>
      <c r="J64" s="14"/>
      <c r="K64" s="12"/>
      <c r="L64" s="32"/>
      <c r="M64" s="11">
        <f t="shared" si="3"/>
        <v>42823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82"/>
      <c r="S64" s="283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93"/>
      <c r="I65" s="294"/>
      <c r="J65" s="14"/>
      <c r="K65" s="12"/>
      <c r="L65" s="32"/>
      <c r="M65" s="11">
        <f t="shared" si="3"/>
        <v>42824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82"/>
      <c r="S65" s="283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水</v>
      </c>
      <c r="E66" s="41"/>
      <c r="F66" s="23"/>
      <c r="G66" s="12"/>
      <c r="H66" s="293"/>
      <c r="I66" s="294"/>
      <c r="J66" s="14"/>
      <c r="K66" s="12"/>
      <c r="L66" s="32"/>
      <c r="M66" s="11">
        <f t="shared" si="3"/>
        <v>42825</v>
      </c>
      <c r="N66" s="12" t="str">
        <f t="shared" si="3"/>
        <v>水</v>
      </c>
      <c r="O66" s="40">
        <f t="shared" si="3"/>
        <v>0</v>
      </c>
      <c r="P66" s="14">
        <f t="shared" si="4"/>
        <v>0</v>
      </c>
      <c r="Q66" s="24"/>
      <c r="R66" s="282"/>
      <c r="S66" s="283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F00-000000000000}">
      <formula1>$X$5:$X$7</formula1>
    </dataValidation>
    <dataValidation type="list" allowBlank="1" showInputMessage="1" showErrorMessage="1" sqref="F16:F26 T56:T66 F36:F46 T16:T26 F56:F66 T36:T46" xr:uid="{00000000-0002-0000-0F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44B8-F3A6-4EE4-83FA-D8C6A8AE5CC9}">
  <sheetPr>
    <tabColor theme="0" tint="-0.249977111117893"/>
  </sheetPr>
  <dimension ref="B1:AQ63"/>
  <sheetViews>
    <sheetView showGridLines="0" showZeros="0" view="pageBreakPreview" zoomScale="80" zoomScaleNormal="70" zoomScaleSheetLayoutView="80" workbookViewId="0">
      <pane xSplit="6" ySplit="5" topLeftCell="G12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B37" sqref="B37:C44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9" width="5.6328125" customWidth="1"/>
    <col min="40" max="43" width="8" customWidth="1"/>
    <col min="44" max="45" width="5.26953125" bestFit="1" customWidth="1"/>
    <col min="46" max="46" width="2.6328125" customWidth="1"/>
    <col min="47" max="47" width="27" customWidth="1"/>
    <col min="48" max="48" width="7.90625" customWidth="1"/>
  </cols>
  <sheetData>
    <row r="1" spans="2:43" ht="19">
      <c r="B1" s="84" t="s">
        <v>117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72"/>
      <c r="AM6" s="72"/>
    </row>
    <row r="7" spans="2:43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106"/>
      <c r="AM8" s="106"/>
      <c r="AN8">
        <f>SUM(COUNTIF(G8:AK8,{"休"}))</f>
        <v>0</v>
      </c>
    </row>
    <row r="9" spans="2:43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72"/>
      <c r="AM9" s="72"/>
    </row>
    <row r="10" spans="2:43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106"/>
      <c r="AM11" s="106"/>
      <c r="AN11">
        <f>SUM(COUNTIF(G11:AK11,{"休"}))</f>
        <v>0</v>
      </c>
    </row>
    <row r="12" spans="2:43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72"/>
      <c r="AM12" s="72"/>
    </row>
    <row r="13" spans="2:43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106"/>
      <c r="AM14" s="106"/>
      <c r="AN14">
        <f>SUM(COUNTIF(G14:AK14,{"休"}))</f>
        <v>0</v>
      </c>
    </row>
    <row r="15" spans="2:43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72"/>
      <c r="AM15" s="72"/>
    </row>
    <row r="16" spans="2:43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75</v>
      </c>
      <c r="Y16" s="78" t="s">
        <v>75</v>
      </c>
      <c r="Z16" s="78" t="s">
        <v>10</v>
      </c>
      <c r="AA16" s="78" t="s">
        <v>10</v>
      </c>
      <c r="AB16" s="78" t="s">
        <v>10</v>
      </c>
      <c r="AC16" s="78" t="s">
        <v>10</v>
      </c>
      <c r="AD16" s="202" t="s">
        <v>75</v>
      </c>
      <c r="AE16" s="78" t="s">
        <v>75</v>
      </c>
      <c r="AF16" s="78" t="s">
        <v>75</v>
      </c>
      <c r="AG16" s="78" t="s">
        <v>10</v>
      </c>
      <c r="AH16" s="78" t="s">
        <v>10</v>
      </c>
      <c r="AI16" s="78" t="s">
        <v>10</v>
      </c>
      <c r="AJ16" s="78" t="s">
        <v>10</v>
      </c>
      <c r="AK16" s="79"/>
      <c r="AL16" s="1"/>
      <c r="AM16" s="1"/>
      <c r="AN16">
        <f>SUM(COUNTIF(G16:AK16,{"休"}))</f>
        <v>5</v>
      </c>
      <c r="AP16">
        <f>SUM(COUNTIF(G16:AK16,{"■"}))</f>
        <v>10</v>
      </c>
      <c r="AQ16">
        <f>AN16+AP16</f>
        <v>15</v>
      </c>
    </row>
    <row r="17" spans="2:43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106"/>
      <c r="AM17" s="106"/>
      <c r="AN17">
        <f>SUM(COUNTIF(G17:AK17,{"休"}))</f>
        <v>0</v>
      </c>
    </row>
    <row r="18" spans="2:43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72"/>
      <c r="AM18" s="72"/>
    </row>
    <row r="19" spans="2:43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 t="s">
        <v>10</v>
      </c>
      <c r="H19" s="78" t="s">
        <v>75</v>
      </c>
      <c r="I19" s="78" t="s">
        <v>75</v>
      </c>
      <c r="J19" s="78" t="s">
        <v>10</v>
      </c>
      <c r="K19" s="78" t="s">
        <v>10</v>
      </c>
      <c r="L19" s="78" t="s">
        <v>10</v>
      </c>
      <c r="M19" s="78" t="s">
        <v>10</v>
      </c>
      <c r="N19" s="78" t="s">
        <v>10</v>
      </c>
      <c r="O19" s="78" t="s">
        <v>75</v>
      </c>
      <c r="P19" s="78" t="s">
        <v>75</v>
      </c>
      <c r="Q19" s="78" t="s">
        <v>10</v>
      </c>
      <c r="R19" s="78" t="s">
        <v>10</v>
      </c>
      <c r="S19" s="78" t="s">
        <v>10</v>
      </c>
      <c r="T19" s="78" t="s">
        <v>10</v>
      </c>
      <c r="U19" s="78" t="s">
        <v>10</v>
      </c>
      <c r="V19" s="78" t="s">
        <v>75</v>
      </c>
      <c r="W19" s="78" t="s">
        <v>75</v>
      </c>
      <c r="X19" s="78" t="s">
        <v>75</v>
      </c>
      <c r="Y19" s="78" t="s">
        <v>10</v>
      </c>
      <c r="Z19" s="78" t="s">
        <v>10</v>
      </c>
      <c r="AA19" s="78" t="s">
        <v>10</v>
      </c>
      <c r="AB19" s="78" t="s">
        <v>10</v>
      </c>
      <c r="AC19" s="202" t="s">
        <v>10</v>
      </c>
      <c r="AD19" s="78" t="s">
        <v>75</v>
      </c>
      <c r="AE19" s="202" t="s">
        <v>75</v>
      </c>
      <c r="AF19" s="78" t="s">
        <v>10</v>
      </c>
      <c r="AG19" s="78" t="s">
        <v>10</v>
      </c>
      <c r="AH19" s="78" t="s">
        <v>10</v>
      </c>
      <c r="AI19" s="78" t="s">
        <v>10</v>
      </c>
      <c r="AJ19" s="78" t="s">
        <v>75</v>
      </c>
      <c r="AK19" s="79" t="s">
        <v>75</v>
      </c>
      <c r="AL19" s="1"/>
      <c r="AM19" s="1"/>
      <c r="AN19">
        <f>SUM(COUNTIF(G19:AK19,{"休"}))</f>
        <v>11</v>
      </c>
      <c r="AP19">
        <f>SUM(COUNTIF(G19:AK19,{"■"}))</f>
        <v>20</v>
      </c>
      <c r="AQ19">
        <f>AN19+AP19</f>
        <v>31</v>
      </c>
    </row>
    <row r="20" spans="2:43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106"/>
      <c r="AM20" s="106"/>
      <c r="AN20">
        <f>SUM(COUNTIF(G20:AK20,{"休"}))</f>
        <v>0</v>
      </c>
    </row>
    <row r="21" spans="2:43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72"/>
      <c r="AM21" s="72"/>
    </row>
    <row r="22" spans="2:43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 t="s">
        <v>10</v>
      </c>
      <c r="H22" s="78" t="s">
        <v>10</v>
      </c>
      <c r="I22" s="78" t="s">
        <v>10</v>
      </c>
      <c r="J22" s="78" t="s">
        <v>10</v>
      </c>
      <c r="K22" s="78" t="s">
        <v>10</v>
      </c>
      <c r="L22" s="78" t="s">
        <v>75</v>
      </c>
      <c r="M22" s="78" t="s">
        <v>75</v>
      </c>
      <c r="N22" s="78" t="s">
        <v>10</v>
      </c>
      <c r="O22" s="78" t="s">
        <v>10</v>
      </c>
      <c r="P22" s="78" t="s">
        <v>10</v>
      </c>
      <c r="Q22" s="78" t="s">
        <v>10</v>
      </c>
      <c r="R22" s="126" t="s">
        <v>10</v>
      </c>
      <c r="S22" s="127"/>
      <c r="T22" s="78"/>
      <c r="U22" s="128"/>
      <c r="V22" s="129" t="s">
        <v>10</v>
      </c>
      <c r="W22" s="78" t="s">
        <v>10</v>
      </c>
      <c r="X22" s="78" t="s">
        <v>10</v>
      </c>
      <c r="Y22" s="78" t="s">
        <v>10</v>
      </c>
      <c r="Z22" s="78" t="s">
        <v>75</v>
      </c>
      <c r="AA22" s="78" t="s">
        <v>75</v>
      </c>
      <c r="AB22" s="78" t="s">
        <v>10</v>
      </c>
      <c r="AC22" s="78" t="s">
        <v>10</v>
      </c>
      <c r="AD22" s="78" t="s">
        <v>10</v>
      </c>
      <c r="AE22" s="78" t="s">
        <v>10</v>
      </c>
      <c r="AF22" s="78" t="s">
        <v>10</v>
      </c>
      <c r="AG22" s="78" t="s">
        <v>75</v>
      </c>
      <c r="AH22" s="78" t="s">
        <v>75</v>
      </c>
      <c r="AI22" s="78" t="s">
        <v>10</v>
      </c>
      <c r="AJ22" s="78" t="s">
        <v>10</v>
      </c>
      <c r="AK22" s="79" t="s">
        <v>10</v>
      </c>
      <c r="AL22" s="1"/>
      <c r="AM22" s="1"/>
      <c r="AN22">
        <f>SUM(COUNTIF(G22:AK22,{"休"}))</f>
        <v>6</v>
      </c>
      <c r="AO22" s="1"/>
      <c r="AP22">
        <f>SUM(COUNTIF(G22:AK22,{"■"}))</f>
        <v>22</v>
      </c>
      <c r="AQ22">
        <f>AN22+AP22</f>
        <v>28</v>
      </c>
    </row>
    <row r="23" spans="2:43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106"/>
      <c r="AM23" s="106"/>
      <c r="AN23">
        <f>SUM(COUNTIF(G23:AK23,{"休"}))</f>
        <v>0</v>
      </c>
    </row>
    <row r="24" spans="2:43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72"/>
      <c r="AM24" s="72"/>
    </row>
    <row r="25" spans="2:43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 t="s">
        <v>10</v>
      </c>
      <c r="H25" s="78" t="s">
        <v>10</v>
      </c>
      <c r="I25" s="78" t="s">
        <v>75</v>
      </c>
      <c r="J25" s="78" t="s">
        <v>75</v>
      </c>
      <c r="K25" s="78" t="s">
        <v>10</v>
      </c>
      <c r="L25" s="78" t="s">
        <v>10</v>
      </c>
      <c r="M25" s="78" t="s">
        <v>10</v>
      </c>
      <c r="N25" s="78" t="s">
        <v>10</v>
      </c>
      <c r="O25" s="78" t="s">
        <v>10</v>
      </c>
      <c r="P25" s="78" t="s">
        <v>75</v>
      </c>
      <c r="Q25" s="78" t="s">
        <v>75</v>
      </c>
      <c r="R25" s="78" t="s">
        <v>10</v>
      </c>
      <c r="S25" s="78" t="s">
        <v>10</v>
      </c>
      <c r="T25" s="78" t="s">
        <v>10</v>
      </c>
      <c r="U25" s="78" t="s">
        <v>10</v>
      </c>
      <c r="V25" s="78" t="s">
        <v>10</v>
      </c>
      <c r="W25" s="78" t="s">
        <v>75</v>
      </c>
      <c r="X25" s="78" t="s">
        <v>75</v>
      </c>
      <c r="Y25" s="202" t="s">
        <v>10</v>
      </c>
      <c r="Z25" s="78" t="s">
        <v>10</v>
      </c>
      <c r="AA25" s="78" t="s">
        <v>10</v>
      </c>
      <c r="AB25" s="78" t="s">
        <v>10</v>
      </c>
      <c r="AC25" s="78" t="s">
        <v>10</v>
      </c>
      <c r="AD25" s="202" t="s">
        <v>10</v>
      </c>
      <c r="AE25" s="78" t="s">
        <v>75</v>
      </c>
      <c r="AF25" s="78" t="s">
        <v>10</v>
      </c>
      <c r="AG25" s="78" t="s">
        <v>10</v>
      </c>
      <c r="AH25" s="78"/>
      <c r="AI25" s="78"/>
      <c r="AJ25" s="78"/>
      <c r="AK25" s="79"/>
      <c r="AL25" s="1"/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</row>
    <row r="26" spans="2:43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106"/>
      <c r="AM26" s="106"/>
      <c r="AN26">
        <f>SUM(COUNTIF(G26:AK26,{"休"}))</f>
        <v>0</v>
      </c>
    </row>
    <row r="27" spans="2:43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72"/>
      <c r="AM27" s="72"/>
    </row>
    <row r="28" spans="2:43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106"/>
      <c r="AM29" s="106"/>
      <c r="AN29">
        <f>SUM(COUNTIF(G29:AK29,{"休"}))</f>
        <v>0</v>
      </c>
    </row>
    <row r="30" spans="2:43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72"/>
      <c r="AM30" s="72"/>
    </row>
    <row r="31" spans="2:43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106"/>
      <c r="AM32" s="106"/>
      <c r="AN32">
        <f>SUM(COUNTIF(G32:AK32,{"休"}))</f>
        <v>0</v>
      </c>
    </row>
    <row r="33" spans="2:43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72"/>
      <c r="AM33" s="72"/>
      <c r="AO33" s="1"/>
    </row>
    <row r="34" spans="2:43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106"/>
      <c r="AM35" s="106"/>
      <c r="AN35">
        <f>SUM(COUNTIF(G35:AK35,{"休"}))</f>
        <v>0</v>
      </c>
    </row>
    <row r="36" spans="2:43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72"/>
      <c r="AM36" s="72"/>
      <c r="AO36" s="1"/>
    </row>
    <row r="37" spans="2:43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106"/>
      <c r="AM38" s="106"/>
      <c r="AN38">
        <f>SUM(COUNTIF(G38:AK38,{"休"}))</f>
        <v>0</v>
      </c>
    </row>
    <row r="39" spans="2:43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72"/>
      <c r="AM39" s="72"/>
    </row>
    <row r="40" spans="2:43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06"/>
      <c r="AM41" s="106"/>
      <c r="AN41">
        <f>SUM(COUNTIF(G41:AK41,{"休"}))</f>
        <v>0</v>
      </c>
    </row>
    <row r="42" spans="2:43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72"/>
      <c r="AM42" s="72"/>
    </row>
    <row r="43" spans="2:43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106"/>
      <c r="AM44" s="106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7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35"/>
      <c r="AD46" s="235"/>
      <c r="AE46" s="235" t="s">
        <v>106</v>
      </c>
      <c r="AF46" s="235"/>
      <c r="AG46" s="235"/>
      <c r="AH46" s="235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R47" s="63"/>
      <c r="S47" s="63"/>
      <c r="T47" s="1"/>
      <c r="U47" s="235"/>
      <c r="V47" s="235"/>
      <c r="AC47" s="235"/>
      <c r="AD47" s="235"/>
      <c r="AE47" s="267"/>
      <c r="AF47" s="267"/>
      <c r="AG47" s="267"/>
      <c r="AH47" s="267"/>
      <c r="AN47">
        <f>AN7+AN10+AN13+AN16+AN19+AN22+AN25+AN28+AN31+AN34+AN37+AN40+AN43</f>
        <v>29</v>
      </c>
      <c r="AP47">
        <f>AP7+AP10+AP13+AP16+AP19+AP22+AP25+AP28+AP31+AP34+AP37+AP40+AP43</f>
        <v>72</v>
      </c>
      <c r="AQ47">
        <f>AQ7+AQ10+AQ13+AQ16+AQ19+AQ22+AQ25+AQ28+AQ31+AQ34+AQ37+AQ40+AQ43</f>
        <v>101</v>
      </c>
    </row>
    <row r="48" spans="2:43" ht="18" customHeight="1">
      <c r="R48" s="63"/>
      <c r="S48" s="63"/>
      <c r="T48" s="1"/>
      <c r="U48" s="295"/>
      <c r="V48" s="295"/>
      <c r="W48" s="1"/>
      <c r="X48" s="296"/>
      <c r="Y48" s="296"/>
      <c r="Z48" s="296"/>
      <c r="AA48" s="296"/>
      <c r="AB48" s="1"/>
      <c r="AC48" s="76"/>
      <c r="AD48" s="148"/>
      <c r="AE48" s="279" t="s">
        <v>107</v>
      </c>
      <c r="AF48" s="247"/>
      <c r="AG48" s="247"/>
      <c r="AH48" s="248"/>
      <c r="AI48" s="235"/>
      <c r="AJ48" s="235"/>
    </row>
    <row r="49" spans="7:37" ht="18" customHeight="1">
      <c r="T49" s="1"/>
      <c r="U49" s="2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265"/>
      <c r="H50" s="265"/>
      <c r="I50" s="265"/>
      <c r="J50" s="266"/>
      <c r="K50" s="266"/>
      <c r="L50" s="266"/>
      <c r="M50" s="266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">
        <v>95</v>
      </c>
      <c r="AF50" s="252"/>
      <c r="AG50" s="252"/>
      <c r="AH50" s="253"/>
      <c r="AI50" s="257" t="s">
        <v>99</v>
      </c>
      <c r="AJ50" s="257"/>
      <c r="AK50" s="257"/>
    </row>
    <row r="51" spans="7:37" ht="18" customHeight="1" thickBot="1">
      <c r="R51" s="63"/>
      <c r="S51" s="63"/>
      <c r="T51" s="1" t="s">
        <v>64</v>
      </c>
      <c r="U51" s="267" t="str">
        <f>CONCATENATE($AN$47+$AO$47&amp;"日","/",$AQ$47+$AO$47&amp;"日")</f>
        <v>29日/101日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R52" s="63"/>
      <c r="S52" s="63"/>
      <c r="T52" s="1" t="s">
        <v>64</v>
      </c>
      <c r="U52" s="274">
        <f>IF(AN47=0,"",($AN$47+$AO$47)/($AQ$47+$AO$47))</f>
        <v>0.28712871287128711</v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>4週8休以上</v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29">
    <mergeCell ref="AA63:AB63"/>
    <mergeCell ref="U52:V52"/>
    <mergeCell ref="X52:AA52"/>
    <mergeCell ref="AE52:AF53"/>
    <mergeCell ref="AG52:AH53"/>
    <mergeCell ref="AI50:AK51"/>
    <mergeCell ref="U51:V51"/>
    <mergeCell ref="AI52:AJ53"/>
    <mergeCell ref="AA59:AB59"/>
    <mergeCell ref="U48:V48"/>
    <mergeCell ref="X48:AA48"/>
    <mergeCell ref="AE48:AH49"/>
    <mergeCell ref="AI48:AJ49"/>
    <mergeCell ref="AE46:AH47"/>
    <mergeCell ref="G50:I50"/>
    <mergeCell ref="J50:M50"/>
    <mergeCell ref="AE50:AH51"/>
    <mergeCell ref="U47:V47"/>
    <mergeCell ref="B36:C36"/>
    <mergeCell ref="B3:D3"/>
    <mergeCell ref="E3:M3"/>
    <mergeCell ref="P3:R3"/>
    <mergeCell ref="AC46:AD47"/>
    <mergeCell ref="AE3:AG3"/>
    <mergeCell ref="AH3:AJ3"/>
    <mergeCell ref="B6:C6"/>
    <mergeCell ref="T3:V3"/>
    <mergeCell ref="Y3:Z3"/>
    <mergeCell ref="AA3:AC3"/>
  </mergeCells>
  <phoneticPr fontId="2"/>
  <conditionalFormatting sqref="G7:AM8">
    <cfRule type="expression" dxfId="125" priority="50">
      <formula>G$6="土"</formula>
    </cfRule>
    <cfRule type="expression" dxfId="124" priority="49">
      <formula>G$6="日"</formula>
    </cfRule>
    <cfRule type="expression" dxfId="123" priority="48">
      <formula>G$6="祝"</formula>
    </cfRule>
  </conditionalFormatting>
  <conditionalFormatting sqref="G10:AM11">
    <cfRule type="expression" dxfId="122" priority="47">
      <formula>G$9="土"</formula>
    </cfRule>
    <cfRule type="expression" dxfId="121" priority="45">
      <formula>G$9="祝"</formula>
    </cfRule>
    <cfRule type="expression" dxfId="120" priority="46">
      <formula>G$9="日"</formula>
    </cfRule>
  </conditionalFormatting>
  <conditionalFormatting sqref="G13:AM14">
    <cfRule type="expression" dxfId="119" priority="44">
      <formula>G$12="土"</formula>
    </cfRule>
    <cfRule type="expression" dxfId="118" priority="43">
      <formula>G$12="日"</formula>
    </cfRule>
    <cfRule type="expression" dxfId="117" priority="42">
      <formula>G$12="祝"</formula>
    </cfRule>
  </conditionalFormatting>
  <conditionalFormatting sqref="G16:AM17">
    <cfRule type="expression" dxfId="116" priority="41">
      <formula>G$15="土"</formula>
    </cfRule>
    <cfRule type="expression" dxfId="115" priority="40">
      <formula>G$15="日"</formula>
    </cfRule>
    <cfRule type="expression" dxfId="114" priority="39">
      <formula>G$15="祝"</formula>
    </cfRule>
  </conditionalFormatting>
  <conditionalFormatting sqref="G19:AM20">
    <cfRule type="expression" dxfId="113" priority="38">
      <formula>G$18="土"</formula>
    </cfRule>
    <cfRule type="expression" dxfId="112" priority="37">
      <formula>G$18="日"</formula>
    </cfRule>
    <cfRule type="expression" dxfId="111" priority="36">
      <formula>G$18="祝"</formula>
    </cfRule>
  </conditionalFormatting>
  <conditionalFormatting sqref="G22:AM23">
    <cfRule type="expression" dxfId="110" priority="34">
      <formula>G$21="日"</formula>
    </cfRule>
    <cfRule type="expression" dxfId="109" priority="33">
      <formula>G$21="祝"</formula>
    </cfRule>
    <cfRule type="expression" dxfId="108" priority="35">
      <formula>G$21="土"</formula>
    </cfRule>
  </conditionalFormatting>
  <conditionalFormatting sqref="G25:AM26">
    <cfRule type="expression" dxfId="107" priority="31">
      <formula>G$24="日"</formula>
    </cfRule>
    <cfRule type="expression" dxfId="106" priority="32">
      <formula>G$24="土"</formula>
    </cfRule>
    <cfRule type="expression" dxfId="105" priority="30">
      <formula>G$24="祝"</formula>
    </cfRule>
  </conditionalFormatting>
  <conditionalFormatting sqref="G28:AM29">
    <cfRule type="expression" dxfId="104" priority="29">
      <formula>G$27="土"</formula>
    </cfRule>
    <cfRule type="expression" dxfId="103" priority="28">
      <formula>G$27="日"</formula>
    </cfRule>
    <cfRule type="expression" dxfId="102" priority="27">
      <formula>G$27="祝"</formula>
    </cfRule>
  </conditionalFormatting>
  <conditionalFormatting sqref="G31:AM32">
    <cfRule type="expression" dxfId="101" priority="26">
      <formula>G$30="土"</formula>
    </cfRule>
    <cfRule type="expression" dxfId="100" priority="25">
      <formula>G$30="日"</formula>
    </cfRule>
    <cfRule type="expression" dxfId="99" priority="24">
      <formula>G$30="祝"</formula>
    </cfRule>
  </conditionalFormatting>
  <conditionalFormatting sqref="G34:AM35">
    <cfRule type="expression" dxfId="98" priority="23">
      <formula>G$33="土"</formula>
    </cfRule>
    <cfRule type="expression" dxfId="97" priority="22">
      <formula>G$33="日"</formula>
    </cfRule>
    <cfRule type="expression" dxfId="96" priority="21">
      <formula>G$33="祝"</formula>
    </cfRule>
  </conditionalFormatting>
  <conditionalFormatting sqref="G37:AM38">
    <cfRule type="expression" dxfId="95" priority="20">
      <formula>G$36="土"</formula>
    </cfRule>
    <cfRule type="expression" dxfId="94" priority="19">
      <formula>G$36="日"</formula>
    </cfRule>
    <cfRule type="expression" dxfId="93" priority="18">
      <formula>G$36="祝"</formula>
    </cfRule>
  </conditionalFormatting>
  <conditionalFormatting sqref="G40:AM41">
    <cfRule type="expression" dxfId="92" priority="17">
      <formula>G$39="土"</formula>
    </cfRule>
    <cfRule type="expression" dxfId="91" priority="15">
      <formula>G$39="祝"</formula>
    </cfRule>
    <cfRule type="expression" dxfId="90" priority="16">
      <formula>G$39="日"</formula>
    </cfRule>
  </conditionalFormatting>
  <conditionalFormatting sqref="G43:AM44">
    <cfRule type="expression" dxfId="89" priority="14">
      <formula>G$42="土"</formula>
    </cfRule>
    <cfRule type="expression" dxfId="88" priority="13">
      <formula>G$42="日"</formula>
    </cfRule>
    <cfRule type="expression" dxfId="87" priority="12">
      <formula>G$42="祝"</formula>
    </cfRule>
  </conditionalFormatting>
  <conditionalFormatting sqref="AC48">
    <cfRule type="expression" dxfId="86" priority="10">
      <formula>$AC$48="ＮＧ"</formula>
    </cfRule>
  </conditionalFormatting>
  <conditionalFormatting sqref="AI48">
    <cfRule type="expression" dxfId="85" priority="11">
      <formula>$AH$46="ＮＧ"</formula>
    </cfRule>
  </conditionalFormatting>
  <conditionalFormatting sqref="AI52">
    <cfRule type="expression" dxfId="84" priority="51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9DE05755-9DF4-427F-B35F-B9542A8EF4B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50A9-11C3-4E0C-885B-61F09CCF7E4A}">
  <sheetPr>
    <tabColor theme="0" tint="-0.14999847407452621"/>
    <pageSetUpPr fitToPage="1"/>
  </sheetPr>
  <dimension ref="B1:AQ76"/>
  <sheetViews>
    <sheetView showGridLines="0" showZeros="0" view="pageBreakPreview" zoomScale="80" zoomScaleNormal="70" zoomScaleSheetLayoutView="80" workbookViewId="0">
      <pane xSplit="6" ySplit="5" topLeftCell="G36" activePane="bottomRight" state="frozen"/>
      <selection activeCell="H17" sqref="H17"/>
      <selection pane="topRight" activeCell="H17" sqref="H17"/>
      <selection pane="bottomLeft" activeCell="H17" sqref="H17"/>
      <selection pane="bottomRight" activeCell="O59" sqref="O59:AA61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9" width="5.6328125" customWidth="1"/>
    <col min="40" max="43" width="8" customWidth="1"/>
    <col min="44" max="45" width="5.26953125" bestFit="1" customWidth="1"/>
    <col min="46" max="46" width="2.6328125" customWidth="1"/>
    <col min="47" max="47" width="27" customWidth="1"/>
    <col min="48" max="48" width="7.90625" customWidth="1"/>
  </cols>
  <sheetData>
    <row r="1" spans="2:43" ht="19">
      <c r="B1" s="84" t="s">
        <v>118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0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72"/>
      <c r="AM6" s="72"/>
    </row>
    <row r="7" spans="2:43" ht="12.75" customHeight="1">
      <c r="B7" s="297">
        <v>3</v>
      </c>
      <c r="C7" s="298" t="s">
        <v>1</v>
      </c>
      <c r="D7" s="92" t="s">
        <v>119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97"/>
      <c r="C8" s="298"/>
      <c r="D8" s="92" t="s">
        <v>9</v>
      </c>
      <c r="E8" s="93"/>
      <c r="F8" s="94"/>
      <c r="G8" s="9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7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8"/>
      <c r="C9" s="99"/>
      <c r="D9" s="100"/>
      <c r="E9" s="101"/>
      <c r="F9" s="102"/>
      <c r="G9" s="103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L9" s="106"/>
      <c r="AM9" s="106"/>
      <c r="AN9">
        <f>SUM(COUNTIF(G9:AK9,{"休"}))</f>
        <v>0</v>
      </c>
    </row>
    <row r="10" spans="2:43" ht="12.75" customHeight="1">
      <c r="B10" s="107"/>
      <c r="C10" s="108"/>
      <c r="D10" s="109" t="s">
        <v>92</v>
      </c>
      <c r="E10" s="110"/>
      <c r="F10" s="111"/>
      <c r="G10" s="112" t="str">
        <f>'旬報(4月)'!D16</f>
        <v>水</v>
      </c>
      <c r="H10" s="113" t="str">
        <f>'旬報(4月)'!D17</f>
        <v>木</v>
      </c>
      <c r="I10" s="113" t="str">
        <f>'旬報(4月)'!D18</f>
        <v>金</v>
      </c>
      <c r="J10" s="113" t="str">
        <f>'旬報(4月)'!D19</f>
        <v>土</v>
      </c>
      <c r="K10" s="113" t="str">
        <f>'旬報(4月)'!D20</f>
        <v>日</v>
      </c>
      <c r="L10" s="113" t="str">
        <f>'旬報(4月)'!D21</f>
        <v>月</v>
      </c>
      <c r="M10" s="113" t="str">
        <f>'旬報(4月)'!D22</f>
        <v>火</v>
      </c>
      <c r="N10" s="113" t="str">
        <f>'旬報(4月)'!D23</f>
        <v>水</v>
      </c>
      <c r="O10" s="113" t="str">
        <f>'旬報(4月)'!D24</f>
        <v>木</v>
      </c>
      <c r="P10" s="113" t="str">
        <f>'旬報(4月)'!D25</f>
        <v>金</v>
      </c>
      <c r="Q10" s="113" t="str">
        <f>'旬報(4月)'!D36</f>
        <v>土</v>
      </c>
      <c r="R10" s="113" t="str">
        <f>'旬報(4月)'!D37</f>
        <v>日</v>
      </c>
      <c r="S10" s="113" t="str">
        <f>'旬報(4月)'!D38</f>
        <v>月</v>
      </c>
      <c r="T10" s="113" t="str">
        <f>'旬報(4月)'!D39</f>
        <v>火</v>
      </c>
      <c r="U10" s="113" t="str">
        <f>'旬報(4月)'!D40</f>
        <v>水</v>
      </c>
      <c r="V10" s="113" t="str">
        <f>'旬報(4月)'!D41</f>
        <v>木</v>
      </c>
      <c r="W10" s="113" t="str">
        <f>'旬報(4月)'!D42</f>
        <v>金</v>
      </c>
      <c r="X10" s="113" t="str">
        <f>'旬報(4月)'!D43</f>
        <v>土</v>
      </c>
      <c r="Y10" s="113" t="str">
        <f>'旬報(4月)'!D44</f>
        <v>日</v>
      </c>
      <c r="Z10" s="113" t="str">
        <f>'旬報(4月)'!D45</f>
        <v>月</v>
      </c>
      <c r="AA10" s="113" t="str">
        <f>'旬報(4月)'!D56</f>
        <v>火</v>
      </c>
      <c r="AB10" s="113" t="str">
        <f>'旬報(4月)'!D57</f>
        <v>水</v>
      </c>
      <c r="AC10" s="113" t="str">
        <f>'旬報(4月)'!D58</f>
        <v>木</v>
      </c>
      <c r="AD10" s="113" t="str">
        <f>'旬報(4月)'!D59</f>
        <v>金</v>
      </c>
      <c r="AE10" s="113" t="str">
        <f>'旬報(4月)'!D60</f>
        <v>土</v>
      </c>
      <c r="AF10" s="113" t="str">
        <f>'旬報(4月)'!D61</f>
        <v>日</v>
      </c>
      <c r="AG10" s="113" t="str">
        <f>'旬報(4月)'!D62</f>
        <v>月</v>
      </c>
      <c r="AH10" s="113" t="str">
        <f>'旬報(4月)'!D63</f>
        <v>火</v>
      </c>
      <c r="AI10" s="113" t="str">
        <f>'旬報(4月)'!D64</f>
        <v>水</v>
      </c>
      <c r="AJ10" s="113" t="str">
        <f>'旬報(4月)'!D65</f>
        <v>木</v>
      </c>
      <c r="AK10" s="114"/>
      <c r="AL10" s="72"/>
      <c r="AM10" s="72"/>
    </row>
    <row r="11" spans="2:43" ht="12.75" customHeight="1">
      <c r="B11" s="297">
        <f>B7+1</f>
        <v>4</v>
      </c>
      <c r="C11" s="298" t="s">
        <v>1</v>
      </c>
      <c r="D11" s="92" t="s">
        <v>119</v>
      </c>
      <c r="E11" s="93"/>
      <c r="F11" s="94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97"/>
      <c r="C12" s="298"/>
      <c r="D12" s="92" t="s">
        <v>9</v>
      </c>
      <c r="E12" s="93"/>
      <c r="F12" s="94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7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8"/>
      <c r="C13" s="99"/>
      <c r="D13" s="100"/>
      <c r="E13" s="101"/>
      <c r="F13" s="102"/>
      <c r="G13" s="103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5"/>
      <c r="AL13" s="106"/>
      <c r="AM13" s="106"/>
      <c r="AN13">
        <f>SUM(COUNTIF(G13:AK13,{"休"}))</f>
        <v>0</v>
      </c>
    </row>
    <row r="14" spans="2:43" ht="12.75" customHeight="1">
      <c r="B14" s="107"/>
      <c r="C14" s="108"/>
      <c r="D14" s="109" t="s">
        <v>92</v>
      </c>
      <c r="E14" s="110"/>
      <c r="F14" s="111"/>
      <c r="G14" s="112" t="str">
        <f>'旬報(5月)'!D16</f>
        <v>金</v>
      </c>
      <c r="H14" s="113" t="str">
        <f>'旬報(5月)'!D17</f>
        <v>土</v>
      </c>
      <c r="I14" s="113" t="str">
        <f>'旬報(5月)'!D18</f>
        <v>日</v>
      </c>
      <c r="J14" s="113" t="str">
        <f>'旬報(5月)'!D19</f>
        <v>月</v>
      </c>
      <c r="K14" s="113" t="str">
        <f>'旬報(5月)'!D20</f>
        <v>火</v>
      </c>
      <c r="L14" s="113" t="str">
        <f>'旬報(5月)'!D21</f>
        <v>水</v>
      </c>
      <c r="M14" s="113" t="str">
        <f>'旬報(5月)'!D22</f>
        <v>木</v>
      </c>
      <c r="N14" s="113" t="str">
        <f>'旬報(5月)'!D23</f>
        <v>金</v>
      </c>
      <c r="O14" s="113" t="str">
        <f>'旬報(5月)'!D24</f>
        <v>土</v>
      </c>
      <c r="P14" s="113" t="str">
        <f>'旬報(5月)'!D25</f>
        <v>日</v>
      </c>
      <c r="Q14" s="113" t="str">
        <f>'旬報(5月)'!D36</f>
        <v>月</v>
      </c>
      <c r="R14" s="113" t="str">
        <f>'旬報(5月)'!D37</f>
        <v>火</v>
      </c>
      <c r="S14" s="113" t="str">
        <f>'旬報(5月)'!D38</f>
        <v>水</v>
      </c>
      <c r="T14" s="113" t="str">
        <f>'旬報(5月)'!D39</f>
        <v>木</v>
      </c>
      <c r="U14" s="113" t="str">
        <f>'旬報(5月)'!D40</f>
        <v>金</v>
      </c>
      <c r="V14" s="113" t="str">
        <f>'旬報(5月)'!D41</f>
        <v>土</v>
      </c>
      <c r="W14" s="113" t="str">
        <f>'旬報(5月)'!D42</f>
        <v>日</v>
      </c>
      <c r="X14" s="113" t="str">
        <f>'旬報(5月)'!D43</f>
        <v>月</v>
      </c>
      <c r="Y14" s="113" t="str">
        <f>'旬報(5月)'!D44</f>
        <v>火</v>
      </c>
      <c r="Z14" s="113" t="str">
        <f>'旬報(5月)'!D45</f>
        <v>水</v>
      </c>
      <c r="AA14" s="113" t="str">
        <f>'旬報(5月)'!D56</f>
        <v>木</v>
      </c>
      <c r="AB14" s="113" t="str">
        <f>'旬報(5月)'!D57</f>
        <v>金</v>
      </c>
      <c r="AC14" s="113" t="str">
        <f>'旬報(5月)'!D58</f>
        <v>土</v>
      </c>
      <c r="AD14" s="113" t="str">
        <f>'旬報(5月)'!D59</f>
        <v>日</v>
      </c>
      <c r="AE14" s="113" t="str">
        <f>'旬報(5月)'!D60</f>
        <v>月</v>
      </c>
      <c r="AF14" s="113" t="str">
        <f>'旬報(5月)'!D61</f>
        <v>火</v>
      </c>
      <c r="AG14" s="113" t="str">
        <f>'旬報(5月)'!D62</f>
        <v>水</v>
      </c>
      <c r="AH14" s="113" t="str">
        <f>'旬報(5月)'!D63</f>
        <v>木</v>
      </c>
      <c r="AI14" s="113" t="str">
        <f>'旬報(5月)'!D64</f>
        <v>金</v>
      </c>
      <c r="AJ14" s="113" t="str">
        <f>'旬報(5月)'!D65</f>
        <v>土</v>
      </c>
      <c r="AK14" s="114" t="str">
        <f>'旬報(5月)'!D66</f>
        <v>日</v>
      </c>
      <c r="AL14" s="72"/>
      <c r="AM14" s="72"/>
    </row>
    <row r="15" spans="2:43" ht="12.75" customHeight="1">
      <c r="B15" s="297">
        <f t="shared" ref="B15" si="0">B11+1</f>
        <v>5</v>
      </c>
      <c r="C15" s="298" t="s">
        <v>1</v>
      </c>
      <c r="D15" s="92" t="s">
        <v>119</v>
      </c>
      <c r="E15" s="93"/>
      <c r="F15" s="94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97"/>
      <c r="C16" s="298"/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106"/>
      <c r="AM17" s="106"/>
      <c r="AN17">
        <f>SUM(COUNTIF(G17:AK17,{"休"}))</f>
        <v>0</v>
      </c>
    </row>
    <row r="18" spans="2:43" ht="12.75" customHeight="1">
      <c r="B18" s="107"/>
      <c r="C18" s="108"/>
      <c r="D18" s="109" t="s">
        <v>92</v>
      </c>
      <c r="E18" s="110"/>
      <c r="F18" s="111"/>
      <c r="G18" s="118" t="str">
        <f>'旬報(6月)'!D16</f>
        <v>月</v>
      </c>
      <c r="H18" s="119" t="str">
        <f>'旬報(6月)'!D17</f>
        <v>火</v>
      </c>
      <c r="I18" s="119" t="str">
        <f>'旬報(6月)'!D18</f>
        <v>水</v>
      </c>
      <c r="J18" s="119" t="str">
        <f>'旬報(6月)'!D19</f>
        <v>木</v>
      </c>
      <c r="K18" s="119" t="str">
        <f>'旬報(6月)'!D20</f>
        <v>金</v>
      </c>
      <c r="L18" s="119" t="str">
        <f>'旬報(6月)'!D21</f>
        <v>土</v>
      </c>
      <c r="M18" s="119" t="str">
        <f>'旬報(6月)'!D22</f>
        <v>日</v>
      </c>
      <c r="N18" s="119" t="str">
        <f>'旬報(6月)'!D23</f>
        <v>月</v>
      </c>
      <c r="O18" s="119" t="str">
        <f>'旬報(6月)'!D24</f>
        <v>火</v>
      </c>
      <c r="P18" s="119" t="str">
        <f>'旬報(6月)'!D25</f>
        <v>水</v>
      </c>
      <c r="Q18" s="119" t="str">
        <f>'旬報(6月)'!D36</f>
        <v>木</v>
      </c>
      <c r="R18" s="119" t="str">
        <f>'旬報(6月)'!D37</f>
        <v>金</v>
      </c>
      <c r="S18" s="119" t="str">
        <f>'旬報(6月)'!D38</f>
        <v>土</v>
      </c>
      <c r="T18" s="119" t="str">
        <f>'旬報(6月)'!D39</f>
        <v>日</v>
      </c>
      <c r="U18" s="119" t="str">
        <f>'旬報(6月)'!D40</f>
        <v>月</v>
      </c>
      <c r="V18" s="119" t="str">
        <f>'旬報(6月)'!D41</f>
        <v>火</v>
      </c>
      <c r="W18" s="119" t="str">
        <f>'旬報(6月)'!D42</f>
        <v>水</v>
      </c>
      <c r="X18" s="119" t="str">
        <f>'旬報(6月)'!D43</f>
        <v>木</v>
      </c>
      <c r="Y18" s="119" t="str">
        <f>'旬報(6月)'!D44</f>
        <v>金</v>
      </c>
      <c r="Z18" s="119" t="str">
        <f>'旬報(6月)'!D45</f>
        <v>土</v>
      </c>
      <c r="AA18" s="119" t="str">
        <f>'旬報(6月)'!D56</f>
        <v>日</v>
      </c>
      <c r="AB18" s="119" t="str">
        <f>'旬報(6月)'!D57</f>
        <v>月</v>
      </c>
      <c r="AC18" s="119" t="str">
        <f>'旬報(6月)'!D58</f>
        <v>火</v>
      </c>
      <c r="AD18" s="119" t="str">
        <f>'旬報(6月)'!D59</f>
        <v>水</v>
      </c>
      <c r="AE18" s="119" t="str">
        <f>'旬報(6月)'!D60</f>
        <v>木</v>
      </c>
      <c r="AF18" s="119" t="str">
        <f>'旬報(6月)'!D61</f>
        <v>金</v>
      </c>
      <c r="AG18" s="119" t="str">
        <f>'旬報(6月)'!D62</f>
        <v>土</v>
      </c>
      <c r="AH18" s="119" t="str">
        <f>'旬報(6月)'!D63</f>
        <v>日</v>
      </c>
      <c r="AI18" s="119" t="str">
        <f>'旬報(6月)'!D64</f>
        <v>月</v>
      </c>
      <c r="AJ18" s="119" t="str">
        <f>'旬報(6月)'!D65</f>
        <v>火</v>
      </c>
      <c r="AK18" s="120"/>
      <c r="AL18" s="72"/>
      <c r="AM18" s="72"/>
    </row>
    <row r="19" spans="2:43" ht="12.75" customHeight="1">
      <c r="B19" s="297">
        <f t="shared" ref="B19" si="1">B15+1</f>
        <v>6</v>
      </c>
      <c r="C19" s="298" t="s">
        <v>1</v>
      </c>
      <c r="D19" s="92" t="s">
        <v>119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>
      <c r="B20" s="297"/>
      <c r="C20" s="298"/>
      <c r="D20" s="92" t="s">
        <v>9</v>
      </c>
      <c r="E20" s="93"/>
      <c r="F20" s="94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9"/>
      <c r="AL20" s="1"/>
      <c r="AM20" s="1"/>
      <c r="AN20">
        <f>SUM(COUNTIF(G20:AK20,{"休"}))</f>
        <v>0</v>
      </c>
      <c r="AP20">
        <f>SUM(COUNTIF(G20:AK20,{"■"}))</f>
        <v>0</v>
      </c>
      <c r="AQ20">
        <f>AN20+AP20</f>
        <v>0</v>
      </c>
    </row>
    <row r="21" spans="2:43" ht="12.75" customHeight="1">
      <c r="B21" s="98"/>
      <c r="C21" s="99"/>
      <c r="D21" s="100"/>
      <c r="E21" s="101"/>
      <c r="F21" s="102"/>
      <c r="G21" s="11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106"/>
      <c r="AM21" s="106"/>
      <c r="AN21">
        <f>SUM(COUNTIF(G21:AK21,{"休"}))</f>
        <v>0</v>
      </c>
    </row>
    <row r="22" spans="2:43" ht="12.75" customHeight="1">
      <c r="B22" s="107"/>
      <c r="C22" s="108"/>
      <c r="D22" s="109" t="s">
        <v>92</v>
      </c>
      <c r="E22" s="110"/>
      <c r="F22" s="111"/>
      <c r="G22" s="118" t="str">
        <f>'旬報(7月)'!D16</f>
        <v>水</v>
      </c>
      <c r="H22" s="119" t="str">
        <f>'旬報(7月)'!D17</f>
        <v>木</v>
      </c>
      <c r="I22" s="119" t="str">
        <f>'旬報(7月)'!D18</f>
        <v>金</v>
      </c>
      <c r="J22" s="119" t="str">
        <f>'旬報(7月)'!D19</f>
        <v>土</v>
      </c>
      <c r="K22" s="119" t="str">
        <f>'旬報(7月)'!D20</f>
        <v>日</v>
      </c>
      <c r="L22" s="119" t="str">
        <f>'旬報(7月)'!D21</f>
        <v>月</v>
      </c>
      <c r="M22" s="119" t="str">
        <f>'旬報(7月)'!D22</f>
        <v>火</v>
      </c>
      <c r="N22" s="119" t="str">
        <f>'旬報(7月)'!D23</f>
        <v>水</v>
      </c>
      <c r="O22" s="119" t="str">
        <f>'旬報(7月)'!D24</f>
        <v>木</v>
      </c>
      <c r="P22" s="119" t="str">
        <f>'旬報(7月)'!D25</f>
        <v>金</v>
      </c>
      <c r="Q22" s="119" t="str">
        <f>'旬報(7月)'!D36</f>
        <v>土</v>
      </c>
      <c r="R22" s="119" t="str">
        <f>'旬報(7月)'!D37</f>
        <v>日</v>
      </c>
      <c r="S22" s="119" t="str">
        <f>'旬報(7月)'!D38</f>
        <v>月</v>
      </c>
      <c r="T22" s="119" t="str">
        <f>'旬報(7月)'!D39</f>
        <v>火</v>
      </c>
      <c r="U22" s="119" t="str">
        <f>'旬報(7月)'!D40</f>
        <v>水</v>
      </c>
      <c r="V22" s="119" t="str">
        <f>'旬報(7月)'!D41</f>
        <v>木</v>
      </c>
      <c r="W22" s="119" t="str">
        <f>'旬報(7月)'!D42</f>
        <v>金</v>
      </c>
      <c r="X22" s="119" t="str">
        <f>'旬報(7月)'!D43</f>
        <v>土</v>
      </c>
      <c r="Y22" s="119" t="str">
        <f>'旬報(7月)'!D44</f>
        <v>日</v>
      </c>
      <c r="Z22" s="119" t="str">
        <f>'旬報(7月)'!D45</f>
        <v>月</v>
      </c>
      <c r="AA22" s="119" t="str">
        <f>'旬報(7月)'!D56</f>
        <v>火</v>
      </c>
      <c r="AB22" s="119" t="str">
        <f>'旬報(7月)'!D57</f>
        <v>水</v>
      </c>
      <c r="AC22" s="119" t="str">
        <f>'旬報(7月)'!D58</f>
        <v>木</v>
      </c>
      <c r="AD22" s="119" t="str">
        <f>'旬報(7月)'!D59</f>
        <v>金</v>
      </c>
      <c r="AE22" s="119" t="str">
        <f>'旬報(7月)'!D60</f>
        <v>土</v>
      </c>
      <c r="AF22" s="119" t="str">
        <f>'旬報(7月)'!D61</f>
        <v>日</v>
      </c>
      <c r="AG22" s="119" t="str">
        <f>'旬報(7月)'!D62</f>
        <v>月</v>
      </c>
      <c r="AH22" s="119" t="str">
        <f>'旬報(7月)'!D63</f>
        <v>火</v>
      </c>
      <c r="AI22" s="119" t="str">
        <f>'旬報(7月)'!D64</f>
        <v>水</v>
      </c>
      <c r="AJ22" s="119" t="str">
        <f>'旬報(7月)'!D65</f>
        <v>木</v>
      </c>
      <c r="AK22" s="120" t="str">
        <f>'旬報(7月)'!D66</f>
        <v>金</v>
      </c>
      <c r="AL22" s="72"/>
      <c r="AM22" s="72"/>
    </row>
    <row r="23" spans="2:43" ht="12.75" customHeight="1">
      <c r="B23" s="297">
        <f t="shared" ref="B23" si="2">B19+1</f>
        <v>7</v>
      </c>
      <c r="C23" s="298" t="s">
        <v>1</v>
      </c>
      <c r="D23" s="92" t="s">
        <v>119</v>
      </c>
      <c r="E23" s="93"/>
      <c r="F23" s="94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L23" s="1"/>
      <c r="AM23" s="1"/>
      <c r="AN23">
        <f>SUM(COUNTIF(G23:AK23,{"休"}))</f>
        <v>0</v>
      </c>
      <c r="AP23">
        <f>SUM(COUNTIF(G23:AK23,{"■"}))</f>
        <v>0</v>
      </c>
      <c r="AQ23">
        <f>AN23+AP23</f>
        <v>0</v>
      </c>
    </row>
    <row r="24" spans="2:43" ht="12.75" customHeight="1">
      <c r="B24" s="297"/>
      <c r="C24" s="298"/>
      <c r="D24" s="92" t="s">
        <v>9</v>
      </c>
      <c r="E24" s="93"/>
      <c r="F24" s="94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9"/>
      <c r="AL24" s="1"/>
      <c r="AM24" s="1"/>
      <c r="AN24">
        <f>SUM(COUNTIF(G24:AK24,{"休"}))</f>
        <v>0</v>
      </c>
      <c r="AP24">
        <f>SUM(COUNTIF(G24:AK24,{"■"}))</f>
        <v>0</v>
      </c>
      <c r="AQ24">
        <f>AN24+AP24</f>
        <v>0</v>
      </c>
    </row>
    <row r="25" spans="2:43" ht="12.75" customHeight="1" thickBot="1">
      <c r="B25" s="98"/>
      <c r="C25" s="99"/>
      <c r="D25" s="100"/>
      <c r="E25" s="101"/>
      <c r="F25" s="102"/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21"/>
      <c r="T25" s="121"/>
      <c r="U25" s="121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7"/>
      <c r="AL25" s="106"/>
      <c r="AM25" s="106"/>
      <c r="AN25">
        <f>SUM(COUNTIF(G25:AK25,{"休"}))</f>
        <v>0</v>
      </c>
    </row>
    <row r="26" spans="2:43" ht="12.75" customHeight="1">
      <c r="B26" s="107"/>
      <c r="C26" s="108"/>
      <c r="D26" s="109" t="s">
        <v>92</v>
      </c>
      <c r="E26" s="110"/>
      <c r="F26" s="111"/>
      <c r="G26" s="118" t="str">
        <f>'旬報(8月)'!D16</f>
        <v>土</v>
      </c>
      <c r="H26" s="119" t="str">
        <f>'旬報(8月)'!D17</f>
        <v>日</v>
      </c>
      <c r="I26" s="119" t="str">
        <f>'旬報(8月)'!D18</f>
        <v>月</v>
      </c>
      <c r="J26" s="119" t="str">
        <f>'旬報(8月)'!D19</f>
        <v>火</v>
      </c>
      <c r="K26" s="119" t="str">
        <f>'旬報(8月)'!D20</f>
        <v>水</v>
      </c>
      <c r="L26" s="119" t="str">
        <f>'旬報(8月)'!D21</f>
        <v>木</v>
      </c>
      <c r="M26" s="119" t="str">
        <f>'旬報(8月)'!D22</f>
        <v>金</v>
      </c>
      <c r="N26" s="119" t="str">
        <f>'旬報(8月)'!D23</f>
        <v>土</v>
      </c>
      <c r="O26" s="119" t="str">
        <f>'旬報(8月)'!D24</f>
        <v>日</v>
      </c>
      <c r="P26" s="119" t="str">
        <f>'旬報(8月)'!D25</f>
        <v>月</v>
      </c>
      <c r="Q26" s="119" t="str">
        <f>'旬報(8月)'!D36</f>
        <v>火</v>
      </c>
      <c r="R26" s="122" t="str">
        <f>'旬報(8月)'!D37</f>
        <v>水</v>
      </c>
      <c r="S26" s="123" t="s">
        <v>73</v>
      </c>
      <c r="T26" s="124" t="s">
        <v>73</v>
      </c>
      <c r="U26" s="125" t="s">
        <v>73</v>
      </c>
      <c r="V26" s="118" t="str">
        <f>'旬報(8月)'!D41</f>
        <v>日</v>
      </c>
      <c r="W26" s="119" t="str">
        <f>'旬報(8月)'!D42</f>
        <v>月</v>
      </c>
      <c r="X26" s="119" t="str">
        <f>'旬報(8月)'!D43</f>
        <v>火</v>
      </c>
      <c r="Y26" s="119" t="str">
        <f>'旬報(8月)'!D44</f>
        <v>水</v>
      </c>
      <c r="Z26" s="119" t="str">
        <f>'旬報(8月)'!D45</f>
        <v>木</v>
      </c>
      <c r="AA26" s="119" t="str">
        <f>'旬報(8月)'!D56</f>
        <v>金</v>
      </c>
      <c r="AB26" s="119" t="str">
        <f>'旬報(8月)'!D57</f>
        <v>土</v>
      </c>
      <c r="AC26" s="119" t="str">
        <f>'旬報(8月)'!D58</f>
        <v>日</v>
      </c>
      <c r="AD26" s="119" t="str">
        <f>'旬報(8月)'!D59</f>
        <v>月</v>
      </c>
      <c r="AE26" s="119" t="str">
        <f>'旬報(8月)'!D60</f>
        <v>火</v>
      </c>
      <c r="AF26" s="119" t="str">
        <f>'旬報(8月)'!D61</f>
        <v>水</v>
      </c>
      <c r="AG26" s="119" t="str">
        <f>'旬報(8月)'!D62</f>
        <v>木</v>
      </c>
      <c r="AH26" s="119" t="str">
        <f>'旬報(8月)'!D63</f>
        <v>金</v>
      </c>
      <c r="AI26" s="119" t="str">
        <f>'旬報(8月)'!D64</f>
        <v>土</v>
      </c>
      <c r="AJ26" s="119" t="str">
        <f>'旬報(8月)'!D65</f>
        <v>日</v>
      </c>
      <c r="AK26" s="120" t="str">
        <f>'旬報(8月)'!D66</f>
        <v>月</v>
      </c>
      <c r="AL26" s="72"/>
      <c r="AM26" s="72"/>
    </row>
    <row r="27" spans="2:43" ht="12.75" customHeight="1">
      <c r="B27" s="297">
        <f t="shared" ref="B27" si="3">B23+1</f>
        <v>8</v>
      </c>
      <c r="C27" s="298" t="s">
        <v>1</v>
      </c>
      <c r="D27" s="92" t="s">
        <v>119</v>
      </c>
      <c r="E27" s="93"/>
      <c r="F27" s="94"/>
      <c r="G27" s="77"/>
      <c r="H27" s="77"/>
      <c r="I27" s="77"/>
      <c r="J27" s="77"/>
      <c r="K27" s="77"/>
      <c r="L27" s="78"/>
      <c r="M27" s="78"/>
      <c r="N27" s="78"/>
      <c r="O27" s="78"/>
      <c r="P27" s="78"/>
      <c r="Q27" s="78"/>
      <c r="R27" s="126"/>
      <c r="S27" s="127"/>
      <c r="T27" s="78"/>
      <c r="U27" s="128"/>
      <c r="V27" s="129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L27" s="1"/>
      <c r="AM27" s="1"/>
      <c r="AN27">
        <f>SUM(COUNTIF(G27:AK27,{"休"}))</f>
        <v>0</v>
      </c>
      <c r="AO27" s="1"/>
      <c r="AP27">
        <f>SUM(COUNTIF(G27:AK27,{"■"}))</f>
        <v>0</v>
      </c>
      <c r="AQ27">
        <f>AN27+AP27</f>
        <v>0</v>
      </c>
    </row>
    <row r="28" spans="2:43" ht="12.75" customHeight="1">
      <c r="B28" s="297"/>
      <c r="C28" s="298"/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26"/>
      <c r="S28" s="127"/>
      <c r="T28" s="78"/>
      <c r="U28" s="128"/>
      <c r="V28" s="129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O28" s="1"/>
      <c r="AP28">
        <f>SUM(COUNTIF(G28:AK28,{"■"}))</f>
        <v>0</v>
      </c>
      <c r="AQ28">
        <f>AN28+AP28</f>
        <v>0</v>
      </c>
    </row>
    <row r="29" spans="2:43" ht="12.75" customHeight="1" thickBo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30"/>
      <c r="S29" s="131"/>
      <c r="T29" s="132"/>
      <c r="U29" s="133"/>
      <c r="V29" s="115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106"/>
      <c r="AM29" s="106"/>
      <c r="AN29">
        <f>SUM(COUNTIF(G29:AK29,{"休"}))</f>
        <v>0</v>
      </c>
    </row>
    <row r="30" spans="2:43" ht="12.75" customHeight="1">
      <c r="B30" s="107"/>
      <c r="C30" s="108"/>
      <c r="D30" s="109" t="s">
        <v>92</v>
      </c>
      <c r="E30" s="110"/>
      <c r="F30" s="111"/>
      <c r="G30" s="118" t="str">
        <f>'旬報(9月)'!D16</f>
        <v>火</v>
      </c>
      <c r="H30" s="119" t="str">
        <f>'旬報(9月)'!D17</f>
        <v>水</v>
      </c>
      <c r="I30" s="119" t="str">
        <f>'旬報(9月)'!D18</f>
        <v>木</v>
      </c>
      <c r="J30" s="119" t="str">
        <f>'旬報(9月)'!D19</f>
        <v>金</v>
      </c>
      <c r="K30" s="119" t="str">
        <f>'旬報(9月)'!D20</f>
        <v>土</v>
      </c>
      <c r="L30" s="119" t="str">
        <f>'旬報(9月)'!D21</f>
        <v>日</v>
      </c>
      <c r="M30" s="119" t="str">
        <f>'旬報(9月)'!D22</f>
        <v>月</v>
      </c>
      <c r="N30" s="119" t="str">
        <f>'旬報(9月)'!D23</f>
        <v>火</v>
      </c>
      <c r="O30" s="119" t="str">
        <f>'旬報(9月)'!D24</f>
        <v>水</v>
      </c>
      <c r="P30" s="119" t="str">
        <f>'旬報(9月)'!D25</f>
        <v>木</v>
      </c>
      <c r="Q30" s="119" t="str">
        <f>'旬報(9月)'!D36</f>
        <v>金</v>
      </c>
      <c r="R30" s="119" t="str">
        <f>'旬報(9月)'!D37</f>
        <v>土</v>
      </c>
      <c r="S30" s="134" t="str">
        <f>'旬報(9月)'!D38</f>
        <v>日</v>
      </c>
      <c r="T30" s="134" t="str">
        <f>'旬報(9月)'!D39</f>
        <v>月</v>
      </c>
      <c r="U30" s="134" t="str">
        <f>'旬報(9月)'!D40</f>
        <v>火</v>
      </c>
      <c r="V30" s="119" t="str">
        <f>'旬報(9月)'!D41</f>
        <v>水</v>
      </c>
      <c r="W30" s="119" t="str">
        <f>'旬報(9月)'!D42</f>
        <v>木</v>
      </c>
      <c r="X30" s="119" t="str">
        <f>'旬報(9月)'!D43</f>
        <v>金</v>
      </c>
      <c r="Y30" s="119" t="str">
        <f>'旬報(9月)'!D44</f>
        <v>土</v>
      </c>
      <c r="Z30" s="119" t="str">
        <f>'旬報(9月)'!D45</f>
        <v>日</v>
      </c>
      <c r="AA30" s="119" t="str">
        <f>'旬報(9月)'!D56</f>
        <v>月</v>
      </c>
      <c r="AB30" s="119" t="str">
        <f>'旬報(9月)'!D57</f>
        <v>火</v>
      </c>
      <c r="AC30" s="119" t="str">
        <f>'旬報(9月)'!D58</f>
        <v>水</v>
      </c>
      <c r="AD30" s="119" t="str">
        <f>'旬報(9月)'!D59</f>
        <v>木</v>
      </c>
      <c r="AE30" s="119" t="str">
        <f>'旬報(9月)'!D60</f>
        <v>金</v>
      </c>
      <c r="AF30" s="119" t="str">
        <f>'旬報(9月)'!D61</f>
        <v>土</v>
      </c>
      <c r="AG30" s="119" t="str">
        <f>'旬報(9月)'!D62</f>
        <v>日</v>
      </c>
      <c r="AH30" s="119" t="str">
        <f>'旬報(9月)'!D63</f>
        <v>月</v>
      </c>
      <c r="AI30" s="119" t="str">
        <f>'旬報(9月)'!D64</f>
        <v>火</v>
      </c>
      <c r="AJ30" s="119" t="str">
        <f>'旬報(9月)'!D65</f>
        <v>水</v>
      </c>
      <c r="AK30" s="120"/>
      <c r="AL30" s="72"/>
      <c r="AM30" s="72"/>
    </row>
    <row r="31" spans="2:43" ht="12.75" customHeight="1">
      <c r="B31" s="297">
        <f t="shared" ref="B31" si="4">B27+1</f>
        <v>9</v>
      </c>
      <c r="C31" s="298" t="s">
        <v>1</v>
      </c>
      <c r="D31" s="92" t="s">
        <v>119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>
      <c r="B32" s="297"/>
      <c r="C32" s="298"/>
      <c r="D32" s="92" t="s">
        <v>9</v>
      </c>
      <c r="E32" s="93"/>
      <c r="F32" s="94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9"/>
      <c r="AL32" s="1"/>
      <c r="AM32" s="1"/>
      <c r="AN32">
        <f>SUM(COUNTIF(G32:AK32,{"休"}))</f>
        <v>0</v>
      </c>
      <c r="AP32">
        <f>SUM(COUNTIF(G32:AK32,{"■"}))</f>
        <v>0</v>
      </c>
      <c r="AQ32">
        <f>AN32+AP32</f>
        <v>0</v>
      </c>
    </row>
    <row r="33" spans="2:43" ht="12.75" customHeight="1">
      <c r="B33" s="98"/>
      <c r="C33" s="99"/>
      <c r="D33" s="100"/>
      <c r="E33" s="101"/>
      <c r="F33" s="102"/>
      <c r="G33" s="115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7"/>
      <c r="AL33" s="106"/>
      <c r="AM33" s="106"/>
      <c r="AN33">
        <f>SUM(COUNTIF(G33:AK33,{"休"}))</f>
        <v>0</v>
      </c>
    </row>
    <row r="34" spans="2:43" ht="12.75" customHeight="1">
      <c r="B34" s="107"/>
      <c r="C34" s="108"/>
      <c r="D34" s="109" t="s">
        <v>92</v>
      </c>
      <c r="E34" s="110"/>
      <c r="F34" s="111"/>
      <c r="G34" s="118" t="str">
        <f>'旬報(10月)'!D16</f>
        <v>木</v>
      </c>
      <c r="H34" s="119" t="str">
        <f>'旬報(10月)'!D17</f>
        <v>金</v>
      </c>
      <c r="I34" s="119" t="str">
        <f>'旬報(10月)'!D18</f>
        <v>土</v>
      </c>
      <c r="J34" s="119" t="str">
        <f>'旬報(10月)'!D19</f>
        <v>日</v>
      </c>
      <c r="K34" s="119" t="str">
        <f>'旬報(10月)'!D20</f>
        <v>月</v>
      </c>
      <c r="L34" s="119" t="str">
        <f>'旬報(10月)'!D21</f>
        <v>火</v>
      </c>
      <c r="M34" s="119" t="str">
        <f>'旬報(10月)'!D22</f>
        <v>水</v>
      </c>
      <c r="N34" s="119" t="str">
        <f>'旬報(10月)'!D23</f>
        <v>木</v>
      </c>
      <c r="O34" s="119" t="str">
        <f>'旬報(10月)'!D24</f>
        <v>金</v>
      </c>
      <c r="P34" s="119" t="str">
        <f>'旬報(10月)'!D25</f>
        <v>土</v>
      </c>
      <c r="Q34" s="119" t="str">
        <f>'旬報(10月)'!D36</f>
        <v>日</v>
      </c>
      <c r="R34" s="119" t="str">
        <f>'旬報(10月)'!D37</f>
        <v>月</v>
      </c>
      <c r="S34" s="119" t="str">
        <f>'旬報(10月)'!D38</f>
        <v>火</v>
      </c>
      <c r="T34" s="119" t="str">
        <f>'旬報(10月)'!D39</f>
        <v>水</v>
      </c>
      <c r="U34" s="119" t="str">
        <f>'旬報(10月)'!D40</f>
        <v>木</v>
      </c>
      <c r="V34" s="119" t="str">
        <f>'旬報(10月)'!D41</f>
        <v>金</v>
      </c>
      <c r="W34" s="119" t="str">
        <f>'旬報(10月)'!D42</f>
        <v>土</v>
      </c>
      <c r="X34" s="119" t="str">
        <f>'旬報(10月)'!D43</f>
        <v>日</v>
      </c>
      <c r="Y34" s="119" t="str">
        <f>'旬報(10月)'!D44</f>
        <v>月</v>
      </c>
      <c r="Z34" s="119" t="str">
        <f>'旬報(10月)'!D45</f>
        <v>火</v>
      </c>
      <c r="AA34" s="119" t="str">
        <f>'旬報(10月)'!D56</f>
        <v>水</v>
      </c>
      <c r="AB34" s="119" t="str">
        <f>'旬報(10月)'!D57</f>
        <v>木</v>
      </c>
      <c r="AC34" s="119" t="str">
        <f>'旬報(10月)'!D58</f>
        <v>金</v>
      </c>
      <c r="AD34" s="119" t="str">
        <f>'旬報(10月)'!D59</f>
        <v>土</v>
      </c>
      <c r="AE34" s="119" t="str">
        <f>'旬報(10月)'!D60</f>
        <v>日</v>
      </c>
      <c r="AF34" s="119" t="str">
        <f>'旬報(10月)'!D61</f>
        <v>月</v>
      </c>
      <c r="AG34" s="119" t="str">
        <f>'旬報(10月)'!D62</f>
        <v>火</v>
      </c>
      <c r="AH34" s="119" t="str">
        <f>'旬報(10月)'!D63</f>
        <v>水</v>
      </c>
      <c r="AI34" s="119" t="str">
        <f>'旬報(10月)'!D64</f>
        <v>木</v>
      </c>
      <c r="AJ34" s="119" t="str">
        <f>'旬報(10月)'!D65</f>
        <v>金</v>
      </c>
      <c r="AK34" s="120" t="str">
        <f>'旬報(10月)'!D66</f>
        <v>土</v>
      </c>
      <c r="AL34" s="72"/>
      <c r="AM34" s="72"/>
    </row>
    <row r="35" spans="2:43" ht="12.75" customHeight="1">
      <c r="B35" s="297">
        <f t="shared" ref="B35" si="5">B31+1</f>
        <v>10</v>
      </c>
      <c r="C35" s="298" t="s">
        <v>1</v>
      </c>
      <c r="D35" s="92" t="s">
        <v>119</v>
      </c>
      <c r="E35" s="93"/>
      <c r="F35" s="94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97"/>
      <c r="C36" s="298"/>
      <c r="D36" s="92" t="s">
        <v>9</v>
      </c>
      <c r="E36" s="93"/>
      <c r="F36" s="94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8"/>
      <c r="C37" s="99"/>
      <c r="D37" s="100"/>
      <c r="E37" s="101"/>
      <c r="F37" s="102"/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7"/>
      <c r="AL37" s="106"/>
      <c r="AM37" s="106"/>
      <c r="AN37">
        <f>SUM(COUNTIF(G37:AK37,{"休"}))</f>
        <v>0</v>
      </c>
    </row>
    <row r="38" spans="2:43" ht="12.75" customHeight="1">
      <c r="B38" s="107"/>
      <c r="C38" s="108"/>
      <c r="D38" s="109" t="s">
        <v>92</v>
      </c>
      <c r="E38" s="110"/>
      <c r="F38" s="111"/>
      <c r="G38" s="118" t="str">
        <f>'旬報(11月)'!D16</f>
        <v>日</v>
      </c>
      <c r="H38" s="119" t="str">
        <f>'旬報(11月)'!D17</f>
        <v>月</v>
      </c>
      <c r="I38" s="119" t="str">
        <f>'旬報(11月)'!D18</f>
        <v>火</v>
      </c>
      <c r="J38" s="119" t="str">
        <f>'旬報(11月)'!D19</f>
        <v>水</v>
      </c>
      <c r="K38" s="119" t="str">
        <f>'旬報(11月)'!D20</f>
        <v>木</v>
      </c>
      <c r="L38" s="119" t="str">
        <f>'旬報(11月)'!D21</f>
        <v>金</v>
      </c>
      <c r="M38" s="119" t="str">
        <f>'旬報(11月)'!D22</f>
        <v>土</v>
      </c>
      <c r="N38" s="119" t="str">
        <f>'旬報(11月)'!D23</f>
        <v>日</v>
      </c>
      <c r="O38" s="119" t="str">
        <f>'旬報(11月)'!D24</f>
        <v>月</v>
      </c>
      <c r="P38" s="119" t="str">
        <f>'旬報(11月)'!D25</f>
        <v>火</v>
      </c>
      <c r="Q38" s="119" t="str">
        <f>'旬報(11月)'!D36</f>
        <v>水</v>
      </c>
      <c r="R38" s="119" t="str">
        <f>'旬報(11月)'!D37</f>
        <v>木</v>
      </c>
      <c r="S38" s="119" t="str">
        <f>'旬報(11月)'!D38</f>
        <v>金</v>
      </c>
      <c r="T38" s="119" t="str">
        <f>'旬報(11月)'!D39</f>
        <v>土</v>
      </c>
      <c r="U38" s="119" t="str">
        <f>'旬報(11月)'!D40</f>
        <v>日</v>
      </c>
      <c r="V38" s="119" t="str">
        <f>'旬報(11月)'!D41</f>
        <v>月</v>
      </c>
      <c r="W38" s="119" t="str">
        <f>'旬報(11月)'!D42</f>
        <v>火</v>
      </c>
      <c r="X38" s="119" t="str">
        <f>'旬報(11月)'!D43</f>
        <v>水</v>
      </c>
      <c r="Y38" s="119" t="str">
        <f>'旬報(11月)'!D44</f>
        <v>木</v>
      </c>
      <c r="Z38" s="119" t="str">
        <f>'旬報(11月)'!D45</f>
        <v>金</v>
      </c>
      <c r="AA38" s="119" t="str">
        <f>'旬報(11月)'!D56</f>
        <v>土</v>
      </c>
      <c r="AB38" s="119" t="str">
        <f>'旬報(11月)'!D57</f>
        <v>日</v>
      </c>
      <c r="AC38" s="119" t="str">
        <f>'旬報(11月)'!D58</f>
        <v>月</v>
      </c>
      <c r="AD38" s="119" t="str">
        <f>'旬報(11月)'!D59</f>
        <v>火</v>
      </c>
      <c r="AE38" s="119" t="str">
        <f>'旬報(11月)'!D60</f>
        <v>水</v>
      </c>
      <c r="AF38" s="119" t="str">
        <f>'旬報(11月)'!D61</f>
        <v>木</v>
      </c>
      <c r="AG38" s="119" t="str">
        <f>'旬報(11月)'!D62</f>
        <v>金</v>
      </c>
      <c r="AH38" s="119" t="str">
        <f>'旬報(11月)'!D63</f>
        <v>土</v>
      </c>
      <c r="AI38" s="119" t="str">
        <f>'旬報(11月)'!D64</f>
        <v>日</v>
      </c>
      <c r="AJ38" s="119" t="str">
        <f>'旬報(11月)'!D65</f>
        <v>月</v>
      </c>
      <c r="AK38" s="120"/>
      <c r="AL38" s="72"/>
      <c r="AM38" s="72"/>
    </row>
    <row r="39" spans="2:43" ht="12.75" customHeight="1">
      <c r="B39" s="297">
        <f t="shared" ref="B39" si="6">B35+1</f>
        <v>11</v>
      </c>
      <c r="C39" s="298" t="s">
        <v>1</v>
      </c>
      <c r="D39" s="92" t="s">
        <v>119</v>
      </c>
      <c r="E39" s="93"/>
      <c r="F39" s="94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97"/>
      <c r="C40" s="298"/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21"/>
      <c r="AJ41" s="121"/>
      <c r="AK41" s="135"/>
      <c r="AL41" s="106"/>
      <c r="AM41" s="106"/>
      <c r="AN41">
        <f>SUM(COUNTIF(G41:AK41,{"休"}))</f>
        <v>0</v>
      </c>
    </row>
    <row r="42" spans="2:43" ht="12.75" customHeight="1">
      <c r="B42" s="107"/>
      <c r="C42" s="108"/>
      <c r="D42" s="109" t="s">
        <v>92</v>
      </c>
      <c r="E42" s="110"/>
      <c r="F42" s="111"/>
      <c r="G42" s="118" t="str">
        <f>'旬報(12月)'!D16</f>
        <v>火</v>
      </c>
      <c r="H42" s="119" t="str">
        <f>'旬報(12月)'!D17</f>
        <v>水</v>
      </c>
      <c r="I42" s="119" t="str">
        <f>'旬報(12月)'!D18</f>
        <v>木</v>
      </c>
      <c r="J42" s="119" t="str">
        <f>'旬報(12月)'!D19</f>
        <v>金</v>
      </c>
      <c r="K42" s="119" t="str">
        <f>'旬報(12月)'!D20</f>
        <v>土</v>
      </c>
      <c r="L42" s="119" t="str">
        <f>'旬報(12月)'!D21</f>
        <v>日</v>
      </c>
      <c r="M42" s="119" t="str">
        <f>'旬報(12月)'!D22</f>
        <v>月</v>
      </c>
      <c r="N42" s="119" t="str">
        <f>'旬報(12月)'!D23</f>
        <v>火</v>
      </c>
      <c r="O42" s="119" t="str">
        <f>'旬報(12月)'!D24</f>
        <v>水</v>
      </c>
      <c r="P42" s="119" t="str">
        <f>'旬報(12月)'!D25</f>
        <v>木</v>
      </c>
      <c r="Q42" s="119" t="str">
        <f>'旬報(12月)'!D36</f>
        <v>金</v>
      </c>
      <c r="R42" s="119" t="str">
        <f>'旬報(12月)'!D37</f>
        <v>土</v>
      </c>
      <c r="S42" s="119" t="str">
        <f>'旬報(12月)'!D38</f>
        <v>日</v>
      </c>
      <c r="T42" s="119" t="str">
        <f>'旬報(12月)'!D39</f>
        <v>月</v>
      </c>
      <c r="U42" s="119" t="str">
        <f>'旬報(12月)'!D40</f>
        <v>火</v>
      </c>
      <c r="V42" s="119" t="str">
        <f>'旬報(12月)'!D41</f>
        <v>水</v>
      </c>
      <c r="W42" s="119" t="str">
        <f>'旬報(12月)'!D42</f>
        <v>木</v>
      </c>
      <c r="X42" s="119" t="str">
        <f>'旬報(12月)'!D43</f>
        <v>金</v>
      </c>
      <c r="Y42" s="119" t="str">
        <f>'旬報(12月)'!D44</f>
        <v>土</v>
      </c>
      <c r="Z42" s="119" t="str">
        <f>'旬報(12月)'!D45</f>
        <v>日</v>
      </c>
      <c r="AA42" s="119" t="str">
        <f>'旬報(12月)'!D56</f>
        <v>月</v>
      </c>
      <c r="AB42" s="119" t="str">
        <f>'旬報(12月)'!D57</f>
        <v>火</v>
      </c>
      <c r="AC42" s="119" t="str">
        <f>'旬報(12月)'!D58</f>
        <v>水</v>
      </c>
      <c r="AD42" s="119" t="str">
        <f>'旬報(12月)'!D59</f>
        <v>木</v>
      </c>
      <c r="AE42" s="119" t="str">
        <f>'旬報(12月)'!D60</f>
        <v>金</v>
      </c>
      <c r="AF42" s="119" t="str">
        <f>'旬報(12月)'!D61</f>
        <v>土</v>
      </c>
      <c r="AG42" s="119" t="str">
        <f>'旬報(12月)'!D62</f>
        <v>日</v>
      </c>
      <c r="AH42" s="122" t="str">
        <f>'旬報(12月)'!D63</f>
        <v>月</v>
      </c>
      <c r="AI42" s="123" t="s">
        <v>74</v>
      </c>
      <c r="AJ42" s="124" t="s">
        <v>74</v>
      </c>
      <c r="AK42" s="125" t="s">
        <v>74</v>
      </c>
      <c r="AL42" s="72"/>
      <c r="AM42" s="72"/>
      <c r="AO42" s="1"/>
    </row>
    <row r="43" spans="2:43" ht="12.75" customHeight="1">
      <c r="B43" s="297">
        <f t="shared" ref="B43" si="7">B39+1</f>
        <v>12</v>
      </c>
      <c r="C43" s="298" t="s">
        <v>1</v>
      </c>
      <c r="D43" s="92" t="s">
        <v>119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6"/>
      <c r="AI43" s="127"/>
      <c r="AJ43" s="78"/>
      <c r="AK43" s="128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97"/>
      <c r="C44" s="298"/>
      <c r="D44" s="92" t="s">
        <v>9</v>
      </c>
      <c r="E44" s="93"/>
      <c r="F44" s="94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6"/>
      <c r="AI44" s="127"/>
      <c r="AJ44" s="78"/>
      <c r="AK44" s="128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8"/>
      <c r="C45" s="99"/>
      <c r="D45" s="100"/>
      <c r="E45" s="101"/>
      <c r="F45" s="102"/>
      <c r="G45" s="136"/>
      <c r="H45" s="121"/>
      <c r="I45" s="121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30"/>
      <c r="AI45" s="131"/>
      <c r="AJ45" s="132"/>
      <c r="AK45" s="133"/>
      <c r="AL45" s="106"/>
      <c r="AM45" s="106"/>
      <c r="AN45">
        <f>SUM(COUNTIF(G45:AK45,{"休"}))</f>
        <v>0</v>
      </c>
    </row>
    <row r="46" spans="2:43" ht="12.75" customHeight="1">
      <c r="B46" s="232" t="str">
        <f xml:space="preserve"> 初期入力!D4+1&amp;"年"</f>
        <v>2027年</v>
      </c>
      <c r="C46" s="233"/>
      <c r="D46" s="109" t="s">
        <v>92</v>
      </c>
      <c r="E46" s="110"/>
      <c r="F46" s="110"/>
      <c r="G46" s="123" t="s">
        <v>74</v>
      </c>
      <c r="H46" s="124" t="s">
        <v>74</v>
      </c>
      <c r="I46" s="125" t="s">
        <v>74</v>
      </c>
      <c r="J46" s="118" t="str">
        <f>'旬報(翌1月)'!D19</f>
        <v>月</v>
      </c>
      <c r="K46" s="119" t="str">
        <f>'旬報(翌1月)'!D20</f>
        <v>火</v>
      </c>
      <c r="L46" s="119" t="str">
        <f>'旬報(翌1月)'!D21</f>
        <v>水</v>
      </c>
      <c r="M46" s="119" t="str">
        <f>'旬報(翌1月)'!D22</f>
        <v>木</v>
      </c>
      <c r="N46" s="119" t="str">
        <f>'旬報(翌1月)'!D23</f>
        <v>金</v>
      </c>
      <c r="O46" s="119" t="str">
        <f>'旬報(翌1月)'!D24</f>
        <v>土</v>
      </c>
      <c r="P46" s="119" t="str">
        <f>'旬報(翌1月)'!D25</f>
        <v>日</v>
      </c>
      <c r="Q46" s="119" t="str">
        <f>'旬報(翌1月)'!D36</f>
        <v>月</v>
      </c>
      <c r="R46" s="119" t="str">
        <f>'旬報(翌1月)'!D37</f>
        <v>火</v>
      </c>
      <c r="S46" s="119" t="str">
        <f>'旬報(翌1月)'!D38</f>
        <v>水</v>
      </c>
      <c r="T46" s="119" t="str">
        <f>'旬報(翌1月)'!D39</f>
        <v>木</v>
      </c>
      <c r="U46" s="119" t="str">
        <f>'旬報(翌1月)'!D40</f>
        <v>金</v>
      </c>
      <c r="V46" s="119" t="str">
        <f>'旬報(翌1月)'!D41</f>
        <v>土</v>
      </c>
      <c r="W46" s="119" t="str">
        <f>'旬報(翌1月)'!D42</f>
        <v>日</v>
      </c>
      <c r="X46" s="119" t="str">
        <f>'旬報(翌1月)'!D43</f>
        <v>月</v>
      </c>
      <c r="Y46" s="119" t="str">
        <f>'旬報(翌1月)'!D44</f>
        <v>火</v>
      </c>
      <c r="Z46" s="119" t="str">
        <f>'旬報(翌1月)'!D45</f>
        <v>水</v>
      </c>
      <c r="AA46" s="119" t="str">
        <f>'旬報(翌1月)'!D56</f>
        <v>木</v>
      </c>
      <c r="AB46" s="119" t="str">
        <f>'旬報(翌1月)'!D57</f>
        <v>金</v>
      </c>
      <c r="AC46" s="119" t="str">
        <f>'旬報(翌1月)'!D58</f>
        <v>土</v>
      </c>
      <c r="AD46" s="119" t="str">
        <f>'旬報(翌1月)'!D59</f>
        <v>日</v>
      </c>
      <c r="AE46" s="119" t="str">
        <f>'旬報(翌1月)'!D60</f>
        <v>月</v>
      </c>
      <c r="AF46" s="119" t="str">
        <f>'旬報(翌1月)'!D61</f>
        <v>火</v>
      </c>
      <c r="AG46" s="119" t="str">
        <f>'旬報(翌1月)'!D62</f>
        <v>水</v>
      </c>
      <c r="AH46" s="119" t="str">
        <f>'旬報(翌1月)'!D63</f>
        <v>木</v>
      </c>
      <c r="AI46" s="134" t="str">
        <f>IF(OR('旬報(翌1月)'!D64="土",'旬報(翌1月)'!D64="日"),'旬報(翌1月)'!D64,"年")</f>
        <v>年</v>
      </c>
      <c r="AJ46" s="134" t="str">
        <f>'旬報(翌1月)'!D65</f>
        <v>土</v>
      </c>
      <c r="AK46" s="137" t="str">
        <f>'旬報(翌1月)'!D66</f>
        <v>日</v>
      </c>
      <c r="AL46" s="72"/>
      <c r="AM46" s="72"/>
      <c r="AO46" s="1"/>
    </row>
    <row r="47" spans="2:43" ht="12.75" customHeight="1">
      <c r="B47" s="297">
        <f>B7-2</f>
        <v>1</v>
      </c>
      <c r="C47" s="298" t="s">
        <v>1</v>
      </c>
      <c r="D47" s="92" t="s">
        <v>119</v>
      </c>
      <c r="E47" s="93"/>
      <c r="F47" s="93"/>
      <c r="G47" s="127"/>
      <c r="H47" s="78"/>
      <c r="I47" s="128"/>
      <c r="J47" s="129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97"/>
      <c r="C48" s="298"/>
      <c r="D48" s="92" t="s">
        <v>9</v>
      </c>
      <c r="E48" s="93"/>
      <c r="F48" s="93"/>
      <c r="G48" s="127"/>
      <c r="H48" s="78"/>
      <c r="I48" s="128"/>
      <c r="J48" s="129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8"/>
      <c r="C49" s="99"/>
      <c r="D49" s="100"/>
      <c r="E49" s="101"/>
      <c r="F49" s="101"/>
      <c r="G49" s="131"/>
      <c r="H49" s="132"/>
      <c r="I49" s="133"/>
      <c r="J49" s="115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7"/>
      <c r="AL49" s="106"/>
      <c r="AM49" s="106"/>
      <c r="AN49">
        <f>SUM(COUNTIF(G49:AK49,{"休"}))</f>
        <v>0</v>
      </c>
    </row>
    <row r="50" spans="2:43" ht="12.75" customHeight="1">
      <c r="B50" s="107"/>
      <c r="C50" s="108"/>
      <c r="D50" s="109" t="s">
        <v>92</v>
      </c>
      <c r="E50" s="110"/>
      <c r="F50" s="111"/>
      <c r="G50" s="138" t="str">
        <f>'旬報(翌2月)'!D16</f>
        <v>月</v>
      </c>
      <c r="H50" s="134" t="str">
        <f>'旬報(翌2月)'!D17</f>
        <v>火</v>
      </c>
      <c r="I50" s="134" t="str">
        <f>'旬報(翌2月)'!D18</f>
        <v>水</v>
      </c>
      <c r="J50" s="119" t="str">
        <f>'旬報(翌2月)'!D19</f>
        <v>木</v>
      </c>
      <c r="K50" s="119" t="str">
        <f>'旬報(翌2月)'!D20</f>
        <v>金</v>
      </c>
      <c r="L50" s="119" t="str">
        <f>'旬報(翌2月)'!D21</f>
        <v>土</v>
      </c>
      <c r="M50" s="119" t="str">
        <f>'旬報(翌2月)'!D22</f>
        <v>日</v>
      </c>
      <c r="N50" s="119" t="str">
        <f>'旬報(翌2月)'!D23</f>
        <v>月</v>
      </c>
      <c r="O50" s="119" t="str">
        <f>'旬報(翌2月)'!D24</f>
        <v>火</v>
      </c>
      <c r="P50" s="119" t="str">
        <f>'旬報(翌2月)'!D25</f>
        <v>水</v>
      </c>
      <c r="Q50" s="119" t="str">
        <f>'旬報(翌2月)'!D36</f>
        <v>木</v>
      </c>
      <c r="R50" s="119" t="str">
        <f>'旬報(翌2月)'!D37</f>
        <v>金</v>
      </c>
      <c r="S50" s="119" t="str">
        <f>'旬報(翌2月)'!D38</f>
        <v>土</v>
      </c>
      <c r="T50" s="119" t="str">
        <f>'旬報(翌2月)'!D39</f>
        <v>日</v>
      </c>
      <c r="U50" s="119" t="str">
        <f>'旬報(翌2月)'!D40</f>
        <v>月</v>
      </c>
      <c r="V50" s="119" t="str">
        <f>'旬報(翌2月)'!D41</f>
        <v>火</v>
      </c>
      <c r="W50" s="119" t="str">
        <f>'旬報(翌2月)'!D42</f>
        <v>水</v>
      </c>
      <c r="X50" s="119" t="str">
        <f>'旬報(翌2月)'!D43</f>
        <v>木</v>
      </c>
      <c r="Y50" s="119" t="str">
        <f>'旬報(翌2月)'!D44</f>
        <v>金</v>
      </c>
      <c r="Z50" s="119" t="str">
        <f>'旬報(翌2月)'!D45</f>
        <v>土</v>
      </c>
      <c r="AA50" s="119" t="str">
        <f>'旬報(翌2月)'!D56</f>
        <v>日</v>
      </c>
      <c r="AB50" s="119" t="str">
        <f>'旬報(翌2月)'!D57</f>
        <v>月</v>
      </c>
      <c r="AC50" s="119" t="str">
        <f>'旬報(翌2月)'!D58</f>
        <v>火</v>
      </c>
      <c r="AD50" s="119" t="str">
        <f>'旬報(翌2月)'!D59</f>
        <v>水</v>
      </c>
      <c r="AE50" s="119" t="str">
        <f>'旬報(翌2月)'!D60</f>
        <v>木</v>
      </c>
      <c r="AF50" s="119" t="str">
        <f>'旬報(翌2月)'!D61</f>
        <v>金</v>
      </c>
      <c r="AG50" s="119" t="str">
        <f>'旬報(翌2月)'!D62</f>
        <v>土</v>
      </c>
      <c r="AH50" s="119" t="str">
        <f>'旬報(翌2月)'!D63</f>
        <v>日</v>
      </c>
      <c r="AI50" s="119">
        <f>'旬報(翌2月)'!D64</f>
        <v>0</v>
      </c>
      <c r="AJ50" s="119"/>
      <c r="AK50" s="120"/>
      <c r="AL50" s="72"/>
      <c r="AM50" s="72"/>
    </row>
    <row r="51" spans="2:43" ht="12.75" customHeight="1">
      <c r="B51" s="297">
        <f t="shared" ref="B51" si="8">B47+1</f>
        <v>2</v>
      </c>
      <c r="C51" s="298" t="s">
        <v>1</v>
      </c>
      <c r="D51" s="92" t="s">
        <v>119</v>
      </c>
      <c r="E51" s="93"/>
      <c r="F51" s="94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97"/>
      <c r="C52" s="298"/>
      <c r="D52" s="92" t="s">
        <v>9</v>
      </c>
      <c r="E52" s="93"/>
      <c r="F52" s="94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8"/>
      <c r="C53" s="99"/>
      <c r="D53" s="100"/>
      <c r="E53" s="101"/>
      <c r="F53" s="102"/>
      <c r="G53" s="115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7"/>
      <c r="AL53" s="106"/>
      <c r="AM53" s="106"/>
      <c r="AN53">
        <f>SUM(COUNTIF(G53:AK53,{"休"}))</f>
        <v>0</v>
      </c>
    </row>
    <row r="54" spans="2:43" ht="12.75" customHeight="1">
      <c r="B54" s="107"/>
      <c r="C54" s="108"/>
      <c r="D54" s="109" t="s">
        <v>92</v>
      </c>
      <c r="E54" s="110"/>
      <c r="F54" s="111"/>
      <c r="G54" s="118" t="str">
        <f>'旬報(翌3月)'!D16</f>
        <v>月</v>
      </c>
      <c r="H54" s="119" t="str">
        <f>'旬報(翌3月)'!D17</f>
        <v>火</v>
      </c>
      <c r="I54" s="119" t="str">
        <f>'旬報(翌3月)'!D18</f>
        <v>水</v>
      </c>
      <c r="J54" s="119" t="str">
        <f>'旬報(翌3月)'!D19</f>
        <v>木</v>
      </c>
      <c r="K54" s="119" t="str">
        <f>'旬報(翌3月)'!D20</f>
        <v>金</v>
      </c>
      <c r="L54" s="119" t="str">
        <f>'旬報(翌3月)'!D21</f>
        <v>土</v>
      </c>
      <c r="M54" s="119" t="str">
        <f>'旬報(翌3月)'!D22</f>
        <v>日</v>
      </c>
      <c r="N54" s="119" t="str">
        <f>'旬報(翌3月)'!D23</f>
        <v>月</v>
      </c>
      <c r="O54" s="119" t="str">
        <f>'旬報(翌3月)'!D24</f>
        <v>火</v>
      </c>
      <c r="P54" s="119" t="str">
        <f>'旬報(翌3月)'!D25</f>
        <v>水</v>
      </c>
      <c r="Q54" s="119" t="str">
        <f>'旬報(翌3月)'!D36</f>
        <v>木</v>
      </c>
      <c r="R54" s="119" t="str">
        <f>'旬報(翌3月)'!D37</f>
        <v>金</v>
      </c>
      <c r="S54" s="119" t="str">
        <f>'旬報(翌3月)'!D38</f>
        <v>土</v>
      </c>
      <c r="T54" s="119" t="str">
        <f>'旬報(翌3月)'!D39</f>
        <v>日</v>
      </c>
      <c r="U54" s="119" t="str">
        <f>'旬報(翌3月)'!D40</f>
        <v>月</v>
      </c>
      <c r="V54" s="119" t="str">
        <f>'旬報(翌3月)'!D41</f>
        <v>火</v>
      </c>
      <c r="W54" s="119" t="str">
        <f>'旬報(翌3月)'!D42</f>
        <v>水</v>
      </c>
      <c r="X54" s="119" t="str">
        <f>'旬報(翌3月)'!D43</f>
        <v>木</v>
      </c>
      <c r="Y54" s="119" t="str">
        <f>'旬報(翌3月)'!D44</f>
        <v>金</v>
      </c>
      <c r="Z54" s="119" t="str">
        <f>'旬報(翌3月)'!D45</f>
        <v>土</v>
      </c>
      <c r="AA54" s="119" t="str">
        <f>'旬報(翌3月)'!D56</f>
        <v>日</v>
      </c>
      <c r="AB54" s="119" t="str">
        <f>'旬報(翌3月)'!D57</f>
        <v>月</v>
      </c>
      <c r="AC54" s="119" t="str">
        <f>'旬報(翌3月)'!D58</f>
        <v>火</v>
      </c>
      <c r="AD54" s="119" t="str">
        <f>'旬報(翌3月)'!D59</f>
        <v>水</v>
      </c>
      <c r="AE54" s="119" t="str">
        <f>'旬報(翌3月)'!D60</f>
        <v>木</v>
      </c>
      <c r="AF54" s="119" t="str">
        <f>'旬報(翌3月)'!D61</f>
        <v>金</v>
      </c>
      <c r="AG54" s="119" t="str">
        <f>'旬報(翌3月)'!D62</f>
        <v>土</v>
      </c>
      <c r="AH54" s="119" t="str">
        <f>'旬報(翌3月)'!D63</f>
        <v>日</v>
      </c>
      <c r="AI54" s="119" t="str">
        <f>'旬報(翌3月)'!D64</f>
        <v>月</v>
      </c>
      <c r="AJ54" s="119" t="str">
        <f>'旬報(翌3月)'!D65</f>
        <v>火</v>
      </c>
      <c r="AK54" s="120" t="str">
        <f>'旬報(翌3月)'!D66</f>
        <v>水</v>
      </c>
      <c r="AL54" s="72"/>
      <c r="AM54" s="72"/>
    </row>
    <row r="55" spans="2:43" ht="12.75" customHeight="1">
      <c r="B55" s="297">
        <f t="shared" ref="B55" si="9">B51+1</f>
        <v>3</v>
      </c>
      <c r="C55" s="298" t="s">
        <v>1</v>
      </c>
      <c r="D55" s="92" t="s">
        <v>119</v>
      </c>
      <c r="E55" s="93"/>
      <c r="F55" s="94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97"/>
      <c r="C56" s="298"/>
      <c r="D56" s="92" t="s">
        <v>9</v>
      </c>
      <c r="E56" s="93"/>
      <c r="F56" s="94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39"/>
      <c r="C57" s="140"/>
      <c r="D57" s="141"/>
      <c r="E57" s="142"/>
      <c r="F57" s="143"/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6"/>
      <c r="AL57" s="106"/>
      <c r="AM57" s="106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7" t="s">
        <v>120</v>
      </c>
      <c r="R59" s="64"/>
      <c r="S59" s="75" t="s">
        <v>68</v>
      </c>
      <c r="T59" s="1" t="s">
        <v>64</v>
      </c>
      <c r="U59" s="64" t="s">
        <v>121</v>
      </c>
      <c r="V59" s="65"/>
      <c r="W59" s="65"/>
      <c r="X59" s="65"/>
      <c r="Y59" s="64"/>
      <c r="Z59" s="64"/>
      <c r="AA59" s="1"/>
      <c r="AB59" s="65"/>
      <c r="AC59" s="235"/>
      <c r="AD59" s="235"/>
      <c r="AE59" s="235" t="s">
        <v>106</v>
      </c>
      <c r="AF59" s="235"/>
      <c r="AG59" s="235"/>
      <c r="AH59" s="235"/>
      <c r="AN59">
        <f>AN7+AN11+AN15+AN19+AN23+AN27+AN31+AN35+AN39+AN43+AN47+AN51+AN55</f>
        <v>0</v>
      </c>
      <c r="AP59">
        <f>AP7+AP11+AP15+AP19+AP23+AP27+AP31+AP35+AP39+AP43+AP47+AP51+AP55</f>
        <v>0</v>
      </c>
      <c r="AQ59">
        <f>AQ7+AQ11+AQ15+AQ19+AQ23+AQ27+AQ31+AQ35+AQ39+AQ43+AQ47+AQ51+AQ55</f>
        <v>0</v>
      </c>
    </row>
    <row r="60" spans="2:43" ht="18" customHeight="1" thickBot="1">
      <c r="G60" t="s">
        <v>110</v>
      </c>
      <c r="R60" s="63"/>
      <c r="S60" s="63"/>
      <c r="T60" s="1" t="s">
        <v>64</v>
      </c>
      <c r="U60" s="267" t="str">
        <f>CONCATENATE($AN$59+$AO$59&amp;"日","/",$AQ$59+$AO$59&amp;"日")</f>
        <v>0日/0日</v>
      </c>
      <c r="V60" s="267"/>
      <c r="AC60" s="235"/>
      <c r="AD60" s="235"/>
      <c r="AE60" s="267"/>
      <c r="AF60" s="267"/>
      <c r="AG60" s="267"/>
      <c r="AH60" s="267"/>
      <c r="AN60">
        <f>AN8+AN12+AN16+AN20+AN24+AN28+AN32+AN36+AN40+AN44+AN48+AN52+AN56</f>
        <v>0</v>
      </c>
      <c r="AP60">
        <f>AP8+AP12+AP16+AP20+AP24+AP28+AP32+AP36+AP40+AP44+AP48+AP52+AP56</f>
        <v>0</v>
      </c>
      <c r="AQ60">
        <f>AQ8+AQ12+AQ16+AQ20+AQ24+AQ28+AQ32+AQ36+AQ40+AQ44+AQ48+AQ52+AQ56</f>
        <v>0</v>
      </c>
    </row>
    <row r="61" spans="2:43" ht="18" customHeight="1" thickBot="1">
      <c r="G61" t="s">
        <v>108</v>
      </c>
      <c r="R61" s="63"/>
      <c r="S61" s="63"/>
      <c r="T61" s="1" t="s">
        <v>64</v>
      </c>
      <c r="U61" s="274" t="e">
        <f>($AN$59+$AO$59)/($AQ$59+$AO$59)</f>
        <v>#DIV/0!</v>
      </c>
      <c r="V61" s="275"/>
      <c r="W61" s="1" t="s">
        <v>69</v>
      </c>
      <c r="X61" s="276" t="e">
        <f>IF(U61&gt;=8/28,"4週8休以上",IF(U61&gt;=0.25,"4週7休以上4週8休未満",IF(U61&gt;=6/28,"4週6休以上4週7休未満","4週6休未満")))</f>
        <v>#DIV/0!</v>
      </c>
      <c r="Y61" s="277"/>
      <c r="Z61" s="277"/>
      <c r="AA61" s="278"/>
      <c r="AB61" s="1" t="s">
        <v>122</v>
      </c>
      <c r="AC61" s="187" t="e">
        <f>IF(U61&gt;0.285,"ＯＫ","ＮＧ")</f>
        <v>#DIV/0!</v>
      </c>
      <c r="AD61" s="148"/>
      <c r="AE61" s="279" t="s">
        <v>107</v>
      </c>
      <c r="AF61" s="247"/>
      <c r="AG61" s="247"/>
      <c r="AH61" s="248"/>
      <c r="AI61" s="235"/>
      <c r="AJ61" s="235"/>
    </row>
    <row r="62" spans="2:43" ht="18" customHeight="1">
      <c r="G62" t="s">
        <v>109</v>
      </c>
      <c r="T62" s="1"/>
      <c r="U62" s="27"/>
      <c r="AC62" s="83"/>
      <c r="AD62" s="148"/>
      <c r="AE62" s="249"/>
      <c r="AF62" s="230"/>
      <c r="AG62" s="230"/>
      <c r="AH62" s="250"/>
      <c r="AI62" s="235"/>
      <c r="AJ62" s="235"/>
    </row>
    <row r="63" spans="2:43" ht="18" customHeight="1">
      <c r="G63" s="52" t="s">
        <v>111</v>
      </c>
      <c r="H63" s="161"/>
      <c r="I63" s="161"/>
      <c r="J63" s="205"/>
      <c r="K63" s="205"/>
      <c r="L63" s="205"/>
      <c r="M63" s="205"/>
      <c r="O63" s="147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51" t="s">
        <v>93</v>
      </c>
      <c r="AF63" s="252"/>
      <c r="AG63" s="252"/>
      <c r="AH63" s="253"/>
      <c r="AI63" s="257" t="s">
        <v>99</v>
      </c>
      <c r="AJ63" s="257"/>
      <c r="AK63" s="257"/>
    </row>
    <row r="64" spans="2:43" ht="18" customHeight="1" thickBot="1">
      <c r="R64" s="63"/>
      <c r="S64" s="63"/>
      <c r="T64" s="1" t="s">
        <v>64</v>
      </c>
      <c r="U64" s="267" t="str">
        <f>CONCATENATE($AN$60+$AO$60&amp;"日","/",$AQ$60+$AO$60&amp;"日")</f>
        <v>0日/0日</v>
      </c>
      <c r="V64" s="267"/>
      <c r="AE64" s="254"/>
      <c r="AF64" s="255"/>
      <c r="AG64" s="255"/>
      <c r="AH64" s="256"/>
      <c r="AI64" s="257"/>
      <c r="AJ64" s="257"/>
      <c r="AK64" s="257"/>
    </row>
    <row r="65" spans="18:36" ht="18" customHeight="1" thickBot="1">
      <c r="R65" s="63"/>
      <c r="S65" s="63"/>
      <c r="T65" s="1" t="s">
        <v>64</v>
      </c>
      <c r="U65" s="274" t="str">
        <f>IF(AN60=0,"",($AN$60+$AO$60)/($AQ$60+$AO$60))</f>
        <v/>
      </c>
      <c r="V65" s="275"/>
      <c r="W65" s="1" t="s">
        <v>69</v>
      </c>
      <c r="X65" s="276" t="str">
        <f>IF(U65="","",IF(U65&gt;=8/28,"4週8休以上",IF(U65&gt;=0.25,"4週7休以上4週8休未満",IF(U65&gt;=6/28,"4週6休以上4週7休未満","補正なし"))))</f>
        <v/>
      </c>
      <c r="Y65" s="277"/>
      <c r="Z65" s="277"/>
      <c r="AA65" s="278"/>
      <c r="AE65" s="243"/>
      <c r="AF65" s="243"/>
      <c r="AG65" s="243"/>
      <c r="AH65" s="243"/>
      <c r="AI65" s="243"/>
      <c r="AJ65" s="243"/>
    </row>
    <row r="66" spans="18:36">
      <c r="AE66" s="243"/>
      <c r="AF66" s="243"/>
      <c r="AG66" s="243"/>
      <c r="AH66" s="243"/>
      <c r="AI66" s="243"/>
      <c r="AJ66" s="243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43"/>
      <c r="AB72" s="243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43"/>
      <c r="AB76" s="243"/>
      <c r="AE76" s="63"/>
      <c r="AF76" s="63"/>
      <c r="AG76" s="1"/>
    </row>
  </sheetData>
  <mergeCells count="53">
    <mergeCell ref="B11:B12"/>
    <mergeCell ref="C11:C12"/>
    <mergeCell ref="B3:D3"/>
    <mergeCell ref="E3:M3"/>
    <mergeCell ref="P3:R3"/>
    <mergeCell ref="AE3:AG3"/>
    <mergeCell ref="AH3:AJ3"/>
    <mergeCell ref="B6:C6"/>
    <mergeCell ref="B7:B8"/>
    <mergeCell ref="C7:C8"/>
    <mergeCell ref="T3:V3"/>
    <mergeCell ref="Y3:Z3"/>
    <mergeCell ref="AA3:AC3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AI65:AJ66"/>
    <mergeCell ref="AA72:AB72"/>
    <mergeCell ref="U61:V61"/>
    <mergeCell ref="X61:AA61"/>
    <mergeCell ref="AE61:AH62"/>
    <mergeCell ref="AI61:AJ62"/>
    <mergeCell ref="AE63:AH64"/>
    <mergeCell ref="AI63:AK64"/>
    <mergeCell ref="U64:V64"/>
    <mergeCell ref="AA76:AB76"/>
    <mergeCell ref="U65:V65"/>
    <mergeCell ref="X65:AA65"/>
    <mergeCell ref="AE65:AF66"/>
    <mergeCell ref="AG65:AH66"/>
  </mergeCells>
  <phoneticPr fontId="2"/>
  <conditionalFormatting sqref="G7:AM9">
    <cfRule type="expression" dxfId="83" priority="41">
      <formula>G$6="土"</formula>
    </cfRule>
    <cfRule type="expression" dxfId="82" priority="40">
      <formula>G$6="日"</formula>
    </cfRule>
    <cfRule type="expression" dxfId="81" priority="39">
      <formula>G$6="祝"</formula>
    </cfRule>
  </conditionalFormatting>
  <conditionalFormatting sqref="G11:AM13">
    <cfRule type="expression" dxfId="80" priority="38">
      <formula>G$10="土"</formula>
    </cfRule>
    <cfRule type="expression" dxfId="79" priority="36">
      <formula>G$10="祝"</formula>
    </cfRule>
    <cfRule type="expression" dxfId="78" priority="37">
      <formula>G$10="日"</formula>
    </cfRule>
  </conditionalFormatting>
  <conditionalFormatting sqref="G15:AM17">
    <cfRule type="expression" dxfId="77" priority="35">
      <formula>G$14="土"</formula>
    </cfRule>
    <cfRule type="expression" dxfId="76" priority="34">
      <formula>G$14="日"</formula>
    </cfRule>
    <cfRule type="expression" dxfId="75" priority="33">
      <formula>G$14="祝"</formula>
    </cfRule>
  </conditionalFormatting>
  <conditionalFormatting sqref="G19:AM21">
    <cfRule type="expression" dxfId="74" priority="32">
      <formula>G$18="土"</formula>
    </cfRule>
    <cfRule type="expression" dxfId="73" priority="31">
      <formula>G$18="日"</formula>
    </cfRule>
    <cfRule type="expression" dxfId="72" priority="30">
      <formula>G$18="祝"</formula>
    </cfRule>
  </conditionalFormatting>
  <conditionalFormatting sqref="G23:AM25">
    <cfRule type="expression" dxfId="71" priority="29">
      <formula>G$22="土"</formula>
    </cfRule>
    <cfRule type="expression" dxfId="70" priority="28">
      <formula>G$22="日"</formula>
    </cfRule>
    <cfRule type="expression" dxfId="69" priority="27">
      <formula>G$22="祝"</formula>
    </cfRule>
  </conditionalFormatting>
  <conditionalFormatting sqref="G27:AM29">
    <cfRule type="expression" dxfId="68" priority="25">
      <formula>G$26="日"</formula>
    </cfRule>
    <cfRule type="expression" dxfId="67" priority="24">
      <formula>G$26="祝"</formula>
    </cfRule>
    <cfRule type="expression" dxfId="66" priority="26">
      <formula>G$26="土"</formula>
    </cfRule>
  </conditionalFormatting>
  <conditionalFormatting sqref="G31:AM33">
    <cfRule type="expression" dxfId="65" priority="22">
      <formula>G$30="日"</formula>
    </cfRule>
    <cfRule type="expression" dxfId="64" priority="23">
      <formula>G$30="土"</formula>
    </cfRule>
    <cfRule type="expression" dxfId="63" priority="21">
      <formula>G$30="祝"</formula>
    </cfRule>
  </conditionalFormatting>
  <conditionalFormatting sqref="G35:AM37">
    <cfRule type="expression" dxfId="62" priority="20">
      <formula>G$34="土"</formula>
    </cfRule>
    <cfRule type="expression" dxfId="61" priority="19">
      <formula>G$34="日"</formula>
    </cfRule>
    <cfRule type="expression" dxfId="60" priority="18">
      <formula>G$34="祝"</formula>
    </cfRule>
  </conditionalFormatting>
  <conditionalFormatting sqref="G39:AM41">
    <cfRule type="expression" dxfId="59" priority="17">
      <formula>G$38="土"</formula>
    </cfRule>
    <cfRule type="expression" dxfId="58" priority="16">
      <formula>G$38="日"</formula>
    </cfRule>
    <cfRule type="expression" dxfId="57" priority="15">
      <formula>G$38="祝"</formula>
    </cfRule>
  </conditionalFormatting>
  <conditionalFormatting sqref="G43:AM45">
    <cfRule type="expression" dxfId="56" priority="14">
      <formula>G$42="土"</formula>
    </cfRule>
    <cfRule type="expression" dxfId="55" priority="13">
      <formula>G$42="日"</formula>
    </cfRule>
    <cfRule type="expression" dxfId="54" priority="12">
      <formula>G$42="祝"</formula>
    </cfRule>
  </conditionalFormatting>
  <conditionalFormatting sqref="G47:AM49">
    <cfRule type="expression" dxfId="53" priority="11">
      <formula>G$46="土"</formula>
    </cfRule>
    <cfRule type="expression" dxfId="52" priority="10">
      <formula>G$46="日"</formula>
    </cfRule>
    <cfRule type="expression" dxfId="51" priority="9">
      <formula>G$46="祝"</formula>
    </cfRule>
  </conditionalFormatting>
  <conditionalFormatting sqref="G51:AM53">
    <cfRule type="expression" dxfId="50" priority="8">
      <formula>G$50="土"</formula>
    </cfRule>
    <cfRule type="expression" dxfId="49" priority="6">
      <formula>G$50="祝"</formula>
    </cfRule>
    <cfRule type="expression" dxfId="48" priority="7">
      <formula>G$50="日"</formula>
    </cfRule>
  </conditionalFormatting>
  <conditionalFormatting sqref="G55:AM57">
    <cfRule type="expression" dxfId="47" priority="5">
      <formula>G$54="土"</formula>
    </cfRule>
    <cfRule type="expression" dxfId="46" priority="4">
      <formula>G$54="日"</formula>
    </cfRule>
    <cfRule type="expression" dxfId="45" priority="3">
      <formula>G$54="祝"</formula>
    </cfRule>
  </conditionalFormatting>
  <conditionalFormatting sqref="AC61">
    <cfRule type="expression" dxfId="44" priority="1">
      <formula>$AC$61="ＮＧ"</formula>
    </cfRule>
  </conditionalFormatting>
  <conditionalFormatting sqref="AI61">
    <cfRule type="expression" dxfId="43" priority="2">
      <formula>$AH$59="ＮＧ"</formula>
    </cfRule>
  </conditionalFormatting>
  <conditionalFormatting sqref="AI65">
    <cfRule type="expression" dxfId="42" priority="42">
      <formula>$AH$61="ＮＧ"</formula>
    </cfRule>
  </conditionalFormatting>
  <dataValidations count="1">
    <dataValidation type="list" allowBlank="1" showInputMessage="1" showErrorMessage="1" sqref="G51:AJ53 G35:AK37 G43:AK45 G39:AJ41 G19:AJ21 G27:AK29 G23:AK25 G11:AJ13 G15:AK17 G55:AK57 G47:AK49 G7:AK9 AL9:AM9 AK13:AM13 AL17:AM17 AK21:AM21 AL25:AM25 AL29:AM29 AK33:AM33 AL37:AM37 AK41:AM41 AL45:AM45 AL49:AM49 AK53:AM53 AL57:AM57 G31:AJ33" xr:uid="{B57C09EF-D9DF-4218-9339-3DDCD7AD5CD6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89E4-0BCB-4FFD-94DA-F3124DEA15FB}">
  <sheetPr>
    <tabColor theme="0" tint="-0.249977111117893"/>
  </sheetPr>
  <dimension ref="B1:AQ76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P3" sqref="P3:R3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9" width="5.6328125" customWidth="1"/>
    <col min="40" max="43" width="8" customWidth="1"/>
    <col min="44" max="45" width="5.26953125" bestFit="1" customWidth="1"/>
    <col min="46" max="46" width="2.6328125" customWidth="1"/>
    <col min="47" max="47" width="27" customWidth="1"/>
    <col min="48" max="48" width="7.90625" customWidth="1"/>
  </cols>
  <sheetData>
    <row r="1" spans="2:43" ht="19">
      <c r="B1" s="84" t="s">
        <v>123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72"/>
      <c r="AM6" s="72"/>
    </row>
    <row r="7" spans="2:43" ht="12.75" customHeight="1">
      <c r="B7" s="297">
        <v>3</v>
      </c>
      <c r="C7" s="298" t="s">
        <v>1</v>
      </c>
      <c r="D7" s="92" t="s">
        <v>119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97"/>
      <c r="C8" s="298"/>
      <c r="D8" s="92" t="s">
        <v>9</v>
      </c>
      <c r="E8" s="93"/>
      <c r="F8" s="94"/>
      <c r="G8" s="95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7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8"/>
      <c r="C9" s="99"/>
      <c r="D9" s="100"/>
      <c r="E9" s="101"/>
      <c r="F9" s="102"/>
      <c r="G9" s="103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L9" s="106"/>
      <c r="AM9" s="106"/>
      <c r="AN9">
        <f>SUM(COUNTIF(G9:AK9,{"休"}))</f>
        <v>0</v>
      </c>
    </row>
    <row r="10" spans="2:43" ht="12.75" customHeight="1">
      <c r="B10" s="107"/>
      <c r="C10" s="108"/>
      <c r="D10" s="109" t="s">
        <v>92</v>
      </c>
      <c r="E10" s="110"/>
      <c r="F10" s="111"/>
      <c r="G10" s="112" t="str">
        <f>'旬報(4月)'!D16</f>
        <v>水</v>
      </c>
      <c r="H10" s="113" t="str">
        <f>'旬報(4月)'!D17</f>
        <v>木</v>
      </c>
      <c r="I10" s="113" t="str">
        <f>'旬報(4月)'!D18</f>
        <v>金</v>
      </c>
      <c r="J10" s="113" t="str">
        <f>'旬報(4月)'!D19</f>
        <v>土</v>
      </c>
      <c r="K10" s="113" t="str">
        <f>'旬報(4月)'!D20</f>
        <v>日</v>
      </c>
      <c r="L10" s="113" t="str">
        <f>'旬報(4月)'!D21</f>
        <v>月</v>
      </c>
      <c r="M10" s="113" t="str">
        <f>'旬報(4月)'!D22</f>
        <v>火</v>
      </c>
      <c r="N10" s="113" t="str">
        <f>'旬報(4月)'!D23</f>
        <v>水</v>
      </c>
      <c r="O10" s="113" t="str">
        <f>'旬報(4月)'!D24</f>
        <v>木</v>
      </c>
      <c r="P10" s="113" t="str">
        <f>'旬報(4月)'!D25</f>
        <v>金</v>
      </c>
      <c r="Q10" s="113" t="str">
        <f>'旬報(4月)'!D36</f>
        <v>土</v>
      </c>
      <c r="R10" s="113" t="str">
        <f>'旬報(4月)'!D37</f>
        <v>日</v>
      </c>
      <c r="S10" s="113" t="str">
        <f>'旬報(4月)'!D38</f>
        <v>月</v>
      </c>
      <c r="T10" s="113" t="str">
        <f>'旬報(4月)'!D39</f>
        <v>火</v>
      </c>
      <c r="U10" s="113" t="str">
        <f>'旬報(4月)'!D40</f>
        <v>水</v>
      </c>
      <c r="V10" s="113" t="str">
        <f>'旬報(4月)'!D41</f>
        <v>木</v>
      </c>
      <c r="W10" s="113" t="str">
        <f>'旬報(4月)'!D42</f>
        <v>金</v>
      </c>
      <c r="X10" s="113" t="str">
        <f>'旬報(4月)'!D43</f>
        <v>土</v>
      </c>
      <c r="Y10" s="113" t="str">
        <f>'旬報(4月)'!D44</f>
        <v>日</v>
      </c>
      <c r="Z10" s="113" t="str">
        <f>'旬報(4月)'!D45</f>
        <v>月</v>
      </c>
      <c r="AA10" s="113" t="str">
        <f>'旬報(4月)'!D56</f>
        <v>火</v>
      </c>
      <c r="AB10" s="113" t="str">
        <f>'旬報(4月)'!D57</f>
        <v>水</v>
      </c>
      <c r="AC10" s="113" t="str">
        <f>'旬報(4月)'!D58</f>
        <v>木</v>
      </c>
      <c r="AD10" s="113" t="str">
        <f>'旬報(4月)'!D59</f>
        <v>金</v>
      </c>
      <c r="AE10" s="113" t="str">
        <f>'旬報(4月)'!D60</f>
        <v>土</v>
      </c>
      <c r="AF10" s="113" t="str">
        <f>'旬報(4月)'!D61</f>
        <v>日</v>
      </c>
      <c r="AG10" s="113" t="str">
        <f>'旬報(4月)'!D62</f>
        <v>月</v>
      </c>
      <c r="AH10" s="113" t="str">
        <f>'旬報(4月)'!D63</f>
        <v>火</v>
      </c>
      <c r="AI10" s="113" t="str">
        <f>'旬報(4月)'!D64</f>
        <v>水</v>
      </c>
      <c r="AJ10" s="113" t="str">
        <f>'旬報(4月)'!D65</f>
        <v>木</v>
      </c>
      <c r="AK10" s="114"/>
      <c r="AL10" s="72"/>
      <c r="AM10" s="72"/>
    </row>
    <row r="11" spans="2:43" ht="12.75" customHeight="1">
      <c r="B11" s="297">
        <f>B7+1</f>
        <v>4</v>
      </c>
      <c r="C11" s="298" t="s">
        <v>1</v>
      </c>
      <c r="D11" s="92" t="s">
        <v>119</v>
      </c>
      <c r="E11" s="93"/>
      <c r="F11" s="94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7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97"/>
      <c r="C12" s="298"/>
      <c r="D12" s="92" t="s">
        <v>9</v>
      </c>
      <c r="E12" s="93"/>
      <c r="F12" s="94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7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8"/>
      <c r="C13" s="99"/>
      <c r="D13" s="100"/>
      <c r="E13" s="101"/>
      <c r="F13" s="102"/>
      <c r="G13" s="103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5"/>
      <c r="AL13" s="106"/>
      <c r="AM13" s="106"/>
      <c r="AN13">
        <f>SUM(COUNTIF(G13:AK13,{"休"}))</f>
        <v>0</v>
      </c>
    </row>
    <row r="14" spans="2:43" ht="12.75" customHeight="1">
      <c r="B14" s="107"/>
      <c r="C14" s="108"/>
      <c r="D14" s="109" t="s">
        <v>92</v>
      </c>
      <c r="E14" s="110"/>
      <c r="F14" s="111"/>
      <c r="G14" s="112" t="str">
        <f>'旬報(5月)'!D16</f>
        <v>金</v>
      </c>
      <c r="H14" s="113" t="str">
        <f>'旬報(5月)'!D17</f>
        <v>土</v>
      </c>
      <c r="I14" s="113" t="str">
        <f>'旬報(5月)'!D18</f>
        <v>日</v>
      </c>
      <c r="J14" s="113" t="str">
        <f>'旬報(5月)'!D19</f>
        <v>月</v>
      </c>
      <c r="K14" s="113" t="str">
        <f>'旬報(5月)'!D20</f>
        <v>火</v>
      </c>
      <c r="L14" s="113" t="str">
        <f>'旬報(5月)'!D21</f>
        <v>水</v>
      </c>
      <c r="M14" s="113" t="str">
        <f>'旬報(5月)'!D22</f>
        <v>木</v>
      </c>
      <c r="N14" s="113" t="str">
        <f>'旬報(5月)'!D23</f>
        <v>金</v>
      </c>
      <c r="O14" s="113" t="str">
        <f>'旬報(5月)'!D24</f>
        <v>土</v>
      </c>
      <c r="P14" s="113" t="str">
        <f>'旬報(5月)'!D25</f>
        <v>日</v>
      </c>
      <c r="Q14" s="113" t="str">
        <f>'旬報(5月)'!D36</f>
        <v>月</v>
      </c>
      <c r="R14" s="113" t="str">
        <f>'旬報(5月)'!D37</f>
        <v>火</v>
      </c>
      <c r="S14" s="113" t="str">
        <f>'旬報(5月)'!D38</f>
        <v>水</v>
      </c>
      <c r="T14" s="113" t="str">
        <f>'旬報(5月)'!D39</f>
        <v>木</v>
      </c>
      <c r="U14" s="113" t="str">
        <f>'旬報(5月)'!D40</f>
        <v>金</v>
      </c>
      <c r="V14" s="113" t="str">
        <f>'旬報(5月)'!D41</f>
        <v>土</v>
      </c>
      <c r="W14" s="113" t="str">
        <f>'旬報(5月)'!D42</f>
        <v>日</v>
      </c>
      <c r="X14" s="113" t="str">
        <f>'旬報(5月)'!D43</f>
        <v>月</v>
      </c>
      <c r="Y14" s="113" t="str">
        <f>'旬報(5月)'!D44</f>
        <v>火</v>
      </c>
      <c r="Z14" s="113" t="str">
        <f>'旬報(5月)'!D45</f>
        <v>水</v>
      </c>
      <c r="AA14" s="113" t="str">
        <f>'旬報(5月)'!D56</f>
        <v>木</v>
      </c>
      <c r="AB14" s="113" t="str">
        <f>'旬報(5月)'!D57</f>
        <v>金</v>
      </c>
      <c r="AC14" s="113" t="str">
        <f>'旬報(5月)'!D58</f>
        <v>土</v>
      </c>
      <c r="AD14" s="113" t="str">
        <f>'旬報(5月)'!D59</f>
        <v>日</v>
      </c>
      <c r="AE14" s="113" t="str">
        <f>'旬報(5月)'!D60</f>
        <v>月</v>
      </c>
      <c r="AF14" s="113" t="str">
        <f>'旬報(5月)'!D61</f>
        <v>火</v>
      </c>
      <c r="AG14" s="113" t="str">
        <f>'旬報(5月)'!D62</f>
        <v>水</v>
      </c>
      <c r="AH14" s="113" t="str">
        <f>'旬報(5月)'!D63</f>
        <v>木</v>
      </c>
      <c r="AI14" s="113" t="str">
        <f>'旬報(5月)'!D64</f>
        <v>金</v>
      </c>
      <c r="AJ14" s="113" t="str">
        <f>'旬報(5月)'!D65</f>
        <v>土</v>
      </c>
      <c r="AK14" s="114" t="str">
        <f>'旬報(5月)'!D66</f>
        <v>日</v>
      </c>
      <c r="AL14" s="72"/>
      <c r="AM14" s="72"/>
    </row>
    <row r="15" spans="2:43" ht="12.75" customHeight="1">
      <c r="B15" s="297">
        <f t="shared" ref="B15" si="0">B11+1</f>
        <v>5</v>
      </c>
      <c r="C15" s="298" t="s">
        <v>1</v>
      </c>
      <c r="D15" s="92" t="s">
        <v>119</v>
      </c>
      <c r="E15" s="93"/>
      <c r="F15" s="94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97"/>
      <c r="C16" s="298"/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106"/>
      <c r="AM17" s="106"/>
      <c r="AN17">
        <f>SUM(COUNTIF(G17:AK17,{"休"}))</f>
        <v>0</v>
      </c>
    </row>
    <row r="18" spans="2:43" ht="12.75" customHeight="1">
      <c r="B18" s="107"/>
      <c r="C18" s="108"/>
      <c r="D18" s="109" t="s">
        <v>92</v>
      </c>
      <c r="E18" s="110"/>
      <c r="F18" s="111"/>
      <c r="G18" s="118" t="str">
        <f>'旬報(6月)'!D16</f>
        <v>月</v>
      </c>
      <c r="H18" s="119" t="str">
        <f>'旬報(6月)'!D17</f>
        <v>火</v>
      </c>
      <c r="I18" s="119" t="str">
        <f>'旬報(6月)'!D18</f>
        <v>水</v>
      </c>
      <c r="J18" s="119" t="str">
        <f>'旬報(6月)'!D19</f>
        <v>木</v>
      </c>
      <c r="K18" s="119" t="str">
        <f>'旬報(6月)'!D20</f>
        <v>金</v>
      </c>
      <c r="L18" s="119" t="str">
        <f>'旬報(6月)'!D21</f>
        <v>土</v>
      </c>
      <c r="M18" s="119" t="str">
        <f>'旬報(6月)'!D22</f>
        <v>日</v>
      </c>
      <c r="N18" s="119" t="str">
        <f>'旬報(6月)'!D23</f>
        <v>月</v>
      </c>
      <c r="O18" s="119" t="str">
        <f>'旬報(6月)'!D24</f>
        <v>火</v>
      </c>
      <c r="P18" s="119" t="str">
        <f>'旬報(6月)'!D25</f>
        <v>水</v>
      </c>
      <c r="Q18" s="119" t="str">
        <f>'旬報(6月)'!D36</f>
        <v>木</v>
      </c>
      <c r="R18" s="119" t="str">
        <f>'旬報(6月)'!D37</f>
        <v>金</v>
      </c>
      <c r="S18" s="119" t="str">
        <f>'旬報(6月)'!D38</f>
        <v>土</v>
      </c>
      <c r="T18" s="119" t="str">
        <f>'旬報(6月)'!D39</f>
        <v>日</v>
      </c>
      <c r="U18" s="119" t="str">
        <f>'旬報(6月)'!D40</f>
        <v>月</v>
      </c>
      <c r="V18" s="119" t="str">
        <f>'旬報(6月)'!D41</f>
        <v>火</v>
      </c>
      <c r="W18" s="119" t="str">
        <f>'旬報(6月)'!D42</f>
        <v>水</v>
      </c>
      <c r="X18" s="119" t="str">
        <f>'旬報(6月)'!D43</f>
        <v>木</v>
      </c>
      <c r="Y18" s="119" t="str">
        <f>'旬報(6月)'!D44</f>
        <v>金</v>
      </c>
      <c r="Z18" s="119" t="str">
        <f>'旬報(6月)'!D45</f>
        <v>土</v>
      </c>
      <c r="AA18" s="119" t="str">
        <f>'旬報(6月)'!D56</f>
        <v>日</v>
      </c>
      <c r="AB18" s="119" t="str">
        <f>'旬報(6月)'!D57</f>
        <v>月</v>
      </c>
      <c r="AC18" s="119" t="str">
        <f>'旬報(6月)'!D58</f>
        <v>火</v>
      </c>
      <c r="AD18" s="119" t="str">
        <f>'旬報(6月)'!D59</f>
        <v>水</v>
      </c>
      <c r="AE18" s="119" t="str">
        <f>'旬報(6月)'!D60</f>
        <v>木</v>
      </c>
      <c r="AF18" s="119" t="str">
        <f>'旬報(6月)'!D61</f>
        <v>金</v>
      </c>
      <c r="AG18" s="119" t="str">
        <f>'旬報(6月)'!D62</f>
        <v>土</v>
      </c>
      <c r="AH18" s="119" t="str">
        <f>'旬報(6月)'!D63</f>
        <v>日</v>
      </c>
      <c r="AI18" s="119" t="str">
        <f>'旬報(6月)'!D64</f>
        <v>月</v>
      </c>
      <c r="AJ18" s="119" t="str">
        <f>'旬報(6月)'!D65</f>
        <v>火</v>
      </c>
      <c r="AK18" s="120"/>
      <c r="AL18" s="72"/>
      <c r="AM18" s="72"/>
    </row>
    <row r="19" spans="2:43" ht="12.75" customHeight="1">
      <c r="B19" s="297">
        <f t="shared" ref="B19" si="1">B15+1</f>
        <v>6</v>
      </c>
      <c r="C19" s="298" t="s">
        <v>1</v>
      </c>
      <c r="D19" s="92" t="s">
        <v>119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/>
      <c r="AL19" s="1"/>
      <c r="AM19" s="1"/>
      <c r="AN19">
        <f>SUM(COUNTIF(G19:AK19,{"休"}))</f>
        <v>4</v>
      </c>
      <c r="AP19">
        <f>SUM(COUNTIF(G19:AK19,{"■"}))</f>
        <v>11</v>
      </c>
      <c r="AQ19">
        <f>AN19+AP19</f>
        <v>15</v>
      </c>
    </row>
    <row r="20" spans="2:43" ht="12.75" customHeight="1">
      <c r="B20" s="297"/>
      <c r="C20" s="298"/>
      <c r="D20" s="92" t="s">
        <v>9</v>
      </c>
      <c r="E20" s="93"/>
      <c r="F20" s="94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 t="s">
        <v>10</v>
      </c>
      <c r="W20" s="78" t="s">
        <v>10</v>
      </c>
      <c r="X20" s="78" t="s">
        <v>75</v>
      </c>
      <c r="Y20" s="78" t="s">
        <v>75</v>
      </c>
      <c r="Z20" s="78" t="s">
        <v>10</v>
      </c>
      <c r="AA20" s="78" t="s">
        <v>10</v>
      </c>
      <c r="AB20" s="78" t="s">
        <v>10</v>
      </c>
      <c r="AC20" s="78" t="s">
        <v>10</v>
      </c>
      <c r="AD20" s="202" t="s">
        <v>75</v>
      </c>
      <c r="AE20" s="78" t="s">
        <v>75</v>
      </c>
      <c r="AF20" s="78" t="s">
        <v>75</v>
      </c>
      <c r="AG20" s="78" t="s">
        <v>10</v>
      </c>
      <c r="AH20" s="78" t="s">
        <v>10</v>
      </c>
      <c r="AI20" s="78" t="s">
        <v>10</v>
      </c>
      <c r="AJ20" s="78" t="s">
        <v>10</v>
      </c>
      <c r="AK20" s="79"/>
      <c r="AL20" s="1"/>
      <c r="AM20" s="1"/>
      <c r="AN20">
        <f>SUM(COUNTIF(G20:AK20,{"休"}))</f>
        <v>5</v>
      </c>
      <c r="AP20">
        <f>SUM(COUNTIF(G20:AK20,{"■"}))</f>
        <v>10</v>
      </c>
      <c r="AQ20">
        <f>AN20+AP20</f>
        <v>15</v>
      </c>
    </row>
    <row r="21" spans="2:43" ht="12.75" customHeight="1">
      <c r="B21" s="98"/>
      <c r="C21" s="99"/>
      <c r="D21" s="100"/>
      <c r="E21" s="101"/>
      <c r="F21" s="102"/>
      <c r="G21" s="11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106"/>
      <c r="AM21" s="106"/>
      <c r="AN21">
        <f>SUM(COUNTIF(G21:AK21,{"休"}))</f>
        <v>0</v>
      </c>
    </row>
    <row r="22" spans="2:43" ht="12.75" customHeight="1">
      <c r="B22" s="107"/>
      <c r="C22" s="108"/>
      <c r="D22" s="109" t="s">
        <v>92</v>
      </c>
      <c r="E22" s="110"/>
      <c r="F22" s="111"/>
      <c r="G22" s="118" t="str">
        <f>'旬報(7月)'!D16</f>
        <v>水</v>
      </c>
      <c r="H22" s="119" t="str">
        <f>'旬報(7月)'!D17</f>
        <v>木</v>
      </c>
      <c r="I22" s="119" t="str">
        <f>'旬報(7月)'!D18</f>
        <v>金</v>
      </c>
      <c r="J22" s="119" t="str">
        <f>'旬報(7月)'!D19</f>
        <v>土</v>
      </c>
      <c r="K22" s="119" t="str">
        <f>'旬報(7月)'!D20</f>
        <v>日</v>
      </c>
      <c r="L22" s="119" t="str">
        <f>'旬報(7月)'!D21</f>
        <v>月</v>
      </c>
      <c r="M22" s="119" t="str">
        <f>'旬報(7月)'!D22</f>
        <v>火</v>
      </c>
      <c r="N22" s="119" t="str">
        <f>'旬報(7月)'!D23</f>
        <v>水</v>
      </c>
      <c r="O22" s="119" t="str">
        <f>'旬報(7月)'!D24</f>
        <v>木</v>
      </c>
      <c r="P22" s="119" t="str">
        <f>'旬報(7月)'!D25</f>
        <v>金</v>
      </c>
      <c r="Q22" s="119" t="str">
        <f>'旬報(7月)'!D36</f>
        <v>土</v>
      </c>
      <c r="R22" s="119" t="str">
        <f>'旬報(7月)'!D37</f>
        <v>日</v>
      </c>
      <c r="S22" s="119" t="str">
        <f>'旬報(7月)'!D38</f>
        <v>月</v>
      </c>
      <c r="T22" s="119" t="str">
        <f>'旬報(7月)'!D39</f>
        <v>火</v>
      </c>
      <c r="U22" s="119" t="str">
        <f>'旬報(7月)'!D40</f>
        <v>水</v>
      </c>
      <c r="V22" s="119" t="str">
        <f>'旬報(7月)'!D41</f>
        <v>木</v>
      </c>
      <c r="W22" s="119" t="str">
        <f>'旬報(7月)'!D42</f>
        <v>金</v>
      </c>
      <c r="X22" s="119" t="str">
        <f>'旬報(7月)'!D43</f>
        <v>土</v>
      </c>
      <c r="Y22" s="119" t="str">
        <f>'旬報(7月)'!D44</f>
        <v>日</v>
      </c>
      <c r="Z22" s="119" t="str">
        <f>'旬報(7月)'!D45</f>
        <v>月</v>
      </c>
      <c r="AA22" s="119" t="str">
        <f>'旬報(7月)'!D56</f>
        <v>火</v>
      </c>
      <c r="AB22" s="119" t="str">
        <f>'旬報(7月)'!D57</f>
        <v>水</v>
      </c>
      <c r="AC22" s="119" t="str">
        <f>'旬報(7月)'!D58</f>
        <v>木</v>
      </c>
      <c r="AD22" s="119" t="str">
        <f>'旬報(7月)'!D59</f>
        <v>金</v>
      </c>
      <c r="AE22" s="119" t="str">
        <f>'旬報(7月)'!D60</f>
        <v>土</v>
      </c>
      <c r="AF22" s="119" t="str">
        <f>'旬報(7月)'!D61</f>
        <v>日</v>
      </c>
      <c r="AG22" s="119" t="str">
        <f>'旬報(7月)'!D62</f>
        <v>月</v>
      </c>
      <c r="AH22" s="119" t="str">
        <f>'旬報(7月)'!D63</f>
        <v>火</v>
      </c>
      <c r="AI22" s="119" t="str">
        <f>'旬報(7月)'!D64</f>
        <v>水</v>
      </c>
      <c r="AJ22" s="119" t="str">
        <f>'旬報(7月)'!D65</f>
        <v>木</v>
      </c>
      <c r="AK22" s="120" t="str">
        <f>'旬報(7月)'!D66</f>
        <v>金</v>
      </c>
      <c r="AL22" s="72"/>
      <c r="AM22" s="72"/>
    </row>
    <row r="23" spans="2:43" ht="12.75" customHeight="1">
      <c r="B23" s="297">
        <f t="shared" ref="B23" si="2">B19+1</f>
        <v>7</v>
      </c>
      <c r="C23" s="298" t="s">
        <v>1</v>
      </c>
      <c r="D23" s="92" t="s">
        <v>119</v>
      </c>
      <c r="E23" s="93"/>
      <c r="F23" s="94"/>
      <c r="G23" s="77" t="s">
        <v>10</v>
      </c>
      <c r="H23" s="78" t="s">
        <v>75</v>
      </c>
      <c r="I23" s="78" t="s">
        <v>75</v>
      </c>
      <c r="J23" s="78" t="s">
        <v>10</v>
      </c>
      <c r="K23" s="78" t="s">
        <v>10</v>
      </c>
      <c r="L23" s="78" t="s">
        <v>10</v>
      </c>
      <c r="M23" s="78" t="s">
        <v>10</v>
      </c>
      <c r="N23" s="78" t="s">
        <v>10</v>
      </c>
      <c r="O23" s="78" t="s">
        <v>75</v>
      </c>
      <c r="P23" s="78" t="s">
        <v>75</v>
      </c>
      <c r="Q23" s="78" t="s">
        <v>10</v>
      </c>
      <c r="R23" s="78" t="s">
        <v>10</v>
      </c>
      <c r="S23" s="78" t="s">
        <v>10</v>
      </c>
      <c r="T23" s="78" t="s">
        <v>10</v>
      </c>
      <c r="U23" s="78" t="s">
        <v>10</v>
      </c>
      <c r="V23" s="78" t="s">
        <v>75</v>
      </c>
      <c r="W23" s="78" t="s">
        <v>75</v>
      </c>
      <c r="X23" s="78" t="s">
        <v>75</v>
      </c>
      <c r="Y23" s="78" t="s">
        <v>10</v>
      </c>
      <c r="Z23" s="78" t="s">
        <v>10</v>
      </c>
      <c r="AA23" s="78" t="s">
        <v>10</v>
      </c>
      <c r="AB23" s="78" t="s">
        <v>10</v>
      </c>
      <c r="AC23" s="78" t="s">
        <v>75</v>
      </c>
      <c r="AD23" s="78" t="s">
        <v>75</v>
      </c>
      <c r="AE23" s="78" t="s">
        <v>10</v>
      </c>
      <c r="AF23" s="78" t="s">
        <v>10</v>
      </c>
      <c r="AG23" s="78" t="s">
        <v>10</v>
      </c>
      <c r="AH23" s="78" t="s">
        <v>10</v>
      </c>
      <c r="AI23" s="78" t="s">
        <v>10</v>
      </c>
      <c r="AJ23" s="78" t="s">
        <v>75</v>
      </c>
      <c r="AK23" s="79" t="s">
        <v>75</v>
      </c>
      <c r="AL23" s="1"/>
      <c r="AM23" s="1"/>
      <c r="AN23">
        <f>SUM(COUNTIF(G23:AK23,{"休"}))</f>
        <v>11</v>
      </c>
      <c r="AP23">
        <f>SUM(COUNTIF(G23:AK23,{"■"}))</f>
        <v>20</v>
      </c>
      <c r="AQ23">
        <f>AN23+AP23</f>
        <v>31</v>
      </c>
    </row>
    <row r="24" spans="2:43" ht="12.75" customHeight="1">
      <c r="B24" s="297"/>
      <c r="C24" s="298"/>
      <c r="D24" s="92" t="s">
        <v>9</v>
      </c>
      <c r="E24" s="93"/>
      <c r="F24" s="94"/>
      <c r="G24" s="77" t="s">
        <v>10</v>
      </c>
      <c r="H24" s="78" t="s">
        <v>75</v>
      </c>
      <c r="I24" s="78" t="s">
        <v>75</v>
      </c>
      <c r="J24" s="78" t="s">
        <v>10</v>
      </c>
      <c r="K24" s="78" t="s">
        <v>10</v>
      </c>
      <c r="L24" s="78" t="s">
        <v>10</v>
      </c>
      <c r="M24" s="78" t="s">
        <v>10</v>
      </c>
      <c r="N24" s="78" t="s">
        <v>10</v>
      </c>
      <c r="O24" s="78" t="s">
        <v>75</v>
      </c>
      <c r="P24" s="78" t="s">
        <v>75</v>
      </c>
      <c r="Q24" s="78" t="s">
        <v>10</v>
      </c>
      <c r="R24" s="78" t="s">
        <v>10</v>
      </c>
      <c r="S24" s="78" t="s">
        <v>10</v>
      </c>
      <c r="T24" s="78" t="s">
        <v>10</v>
      </c>
      <c r="U24" s="78" t="s">
        <v>10</v>
      </c>
      <c r="V24" s="78" t="s">
        <v>75</v>
      </c>
      <c r="W24" s="78" t="s">
        <v>75</v>
      </c>
      <c r="X24" s="78" t="s">
        <v>75</v>
      </c>
      <c r="Y24" s="78" t="s">
        <v>10</v>
      </c>
      <c r="Z24" s="78" t="s">
        <v>10</v>
      </c>
      <c r="AA24" s="78" t="s">
        <v>10</v>
      </c>
      <c r="AB24" s="78" t="s">
        <v>10</v>
      </c>
      <c r="AC24" s="202" t="s">
        <v>10</v>
      </c>
      <c r="AD24" s="78" t="s">
        <v>75</v>
      </c>
      <c r="AE24" s="202" t="s">
        <v>75</v>
      </c>
      <c r="AF24" s="78" t="s">
        <v>10</v>
      </c>
      <c r="AG24" s="78" t="s">
        <v>10</v>
      </c>
      <c r="AH24" s="78" t="s">
        <v>10</v>
      </c>
      <c r="AI24" s="78" t="s">
        <v>10</v>
      </c>
      <c r="AJ24" s="78" t="s">
        <v>75</v>
      </c>
      <c r="AK24" s="79" t="s">
        <v>75</v>
      </c>
      <c r="AL24" s="1"/>
      <c r="AM24" s="1"/>
      <c r="AN24">
        <f>SUM(COUNTIF(G24:AK24,{"休"}))</f>
        <v>11</v>
      </c>
      <c r="AP24">
        <f>SUM(COUNTIF(G24:AK24,{"■"}))</f>
        <v>20</v>
      </c>
      <c r="AQ24">
        <f>AN24+AP24</f>
        <v>31</v>
      </c>
    </row>
    <row r="25" spans="2:43" ht="12.75" customHeight="1" thickBot="1">
      <c r="B25" s="98"/>
      <c r="C25" s="99"/>
      <c r="D25" s="100"/>
      <c r="E25" s="101"/>
      <c r="F25" s="102"/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21"/>
      <c r="T25" s="121"/>
      <c r="U25" s="121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7"/>
      <c r="AL25" s="106"/>
      <c r="AM25" s="106"/>
      <c r="AN25">
        <f>SUM(COUNTIF(G25:AK25,{"休"}))</f>
        <v>0</v>
      </c>
    </row>
    <row r="26" spans="2:43" ht="12.75" customHeight="1">
      <c r="B26" s="107"/>
      <c r="C26" s="108"/>
      <c r="D26" s="109" t="s">
        <v>92</v>
      </c>
      <c r="E26" s="110"/>
      <c r="F26" s="111"/>
      <c r="G26" s="118" t="str">
        <f>'旬報(8月)'!D16</f>
        <v>土</v>
      </c>
      <c r="H26" s="119" t="str">
        <f>'旬報(8月)'!D17</f>
        <v>日</v>
      </c>
      <c r="I26" s="119" t="str">
        <f>'旬報(8月)'!D18</f>
        <v>月</v>
      </c>
      <c r="J26" s="119" t="str">
        <f>'旬報(8月)'!D19</f>
        <v>火</v>
      </c>
      <c r="K26" s="119" t="str">
        <f>'旬報(8月)'!D20</f>
        <v>水</v>
      </c>
      <c r="L26" s="119" t="str">
        <f>'旬報(8月)'!D21</f>
        <v>木</v>
      </c>
      <c r="M26" s="119" t="str">
        <f>'旬報(8月)'!D22</f>
        <v>金</v>
      </c>
      <c r="N26" s="119" t="str">
        <f>'旬報(8月)'!D23</f>
        <v>土</v>
      </c>
      <c r="O26" s="119" t="str">
        <f>'旬報(8月)'!D24</f>
        <v>日</v>
      </c>
      <c r="P26" s="119" t="str">
        <f>'旬報(8月)'!D25</f>
        <v>月</v>
      </c>
      <c r="Q26" s="119" t="str">
        <f>'旬報(8月)'!D36</f>
        <v>火</v>
      </c>
      <c r="R26" s="122" t="str">
        <f>'旬報(8月)'!D37</f>
        <v>水</v>
      </c>
      <c r="S26" s="123" t="s">
        <v>73</v>
      </c>
      <c r="T26" s="124" t="s">
        <v>73</v>
      </c>
      <c r="U26" s="125" t="s">
        <v>73</v>
      </c>
      <c r="V26" s="118" t="str">
        <f>'旬報(8月)'!D41</f>
        <v>日</v>
      </c>
      <c r="W26" s="119" t="str">
        <f>'旬報(8月)'!D42</f>
        <v>月</v>
      </c>
      <c r="X26" s="119" t="str">
        <f>'旬報(8月)'!D43</f>
        <v>火</v>
      </c>
      <c r="Y26" s="119" t="str">
        <f>'旬報(8月)'!D44</f>
        <v>水</v>
      </c>
      <c r="Z26" s="119" t="str">
        <f>'旬報(8月)'!D45</f>
        <v>木</v>
      </c>
      <c r="AA26" s="119" t="str">
        <f>'旬報(8月)'!D56</f>
        <v>金</v>
      </c>
      <c r="AB26" s="119" t="str">
        <f>'旬報(8月)'!D57</f>
        <v>土</v>
      </c>
      <c r="AC26" s="119" t="str">
        <f>'旬報(8月)'!D58</f>
        <v>日</v>
      </c>
      <c r="AD26" s="119" t="str">
        <f>'旬報(8月)'!D59</f>
        <v>月</v>
      </c>
      <c r="AE26" s="119" t="str">
        <f>'旬報(8月)'!D60</f>
        <v>火</v>
      </c>
      <c r="AF26" s="119" t="str">
        <f>'旬報(8月)'!D61</f>
        <v>水</v>
      </c>
      <c r="AG26" s="119" t="str">
        <f>'旬報(8月)'!D62</f>
        <v>木</v>
      </c>
      <c r="AH26" s="119" t="str">
        <f>'旬報(8月)'!D63</f>
        <v>金</v>
      </c>
      <c r="AI26" s="119" t="str">
        <f>'旬報(8月)'!D64</f>
        <v>土</v>
      </c>
      <c r="AJ26" s="119" t="str">
        <f>'旬報(8月)'!D65</f>
        <v>日</v>
      </c>
      <c r="AK26" s="120" t="str">
        <f>'旬報(8月)'!D66</f>
        <v>月</v>
      </c>
      <c r="AL26" s="72"/>
      <c r="AM26" s="72"/>
    </row>
    <row r="27" spans="2:43" ht="12.75" customHeight="1">
      <c r="B27" s="297">
        <f t="shared" ref="B27" si="3">B23+1</f>
        <v>8</v>
      </c>
      <c r="C27" s="298" t="s">
        <v>1</v>
      </c>
      <c r="D27" s="92" t="s">
        <v>119</v>
      </c>
      <c r="E27" s="93"/>
      <c r="F27" s="94"/>
      <c r="G27" s="77" t="s">
        <v>10</v>
      </c>
      <c r="H27" s="78" t="s">
        <v>10</v>
      </c>
      <c r="I27" s="78" t="s">
        <v>10</v>
      </c>
      <c r="J27" s="78" t="s">
        <v>10</v>
      </c>
      <c r="K27" s="78" t="s">
        <v>10</v>
      </c>
      <c r="L27" s="78" t="s">
        <v>75</v>
      </c>
      <c r="M27" s="78" t="s">
        <v>75</v>
      </c>
      <c r="N27" s="78" t="s">
        <v>10</v>
      </c>
      <c r="O27" s="78" t="s">
        <v>10</v>
      </c>
      <c r="P27" s="78" t="s">
        <v>10</v>
      </c>
      <c r="Q27" s="78" t="s">
        <v>10</v>
      </c>
      <c r="R27" s="126" t="s">
        <v>10</v>
      </c>
      <c r="S27" s="127"/>
      <c r="T27" s="78"/>
      <c r="U27" s="128"/>
      <c r="V27" s="129" t="s">
        <v>10</v>
      </c>
      <c r="W27" s="78" t="s">
        <v>10</v>
      </c>
      <c r="X27" s="78" t="s">
        <v>10</v>
      </c>
      <c r="Y27" s="78" t="s">
        <v>10</v>
      </c>
      <c r="Z27" s="78" t="s">
        <v>75</v>
      </c>
      <c r="AA27" s="78" t="s">
        <v>75</v>
      </c>
      <c r="AB27" s="78" t="s">
        <v>10</v>
      </c>
      <c r="AC27" s="78" t="s">
        <v>10</v>
      </c>
      <c r="AD27" s="78" t="s">
        <v>10</v>
      </c>
      <c r="AE27" s="78" t="s">
        <v>10</v>
      </c>
      <c r="AF27" s="78" t="s">
        <v>10</v>
      </c>
      <c r="AG27" s="78" t="s">
        <v>75</v>
      </c>
      <c r="AH27" s="78" t="s">
        <v>75</v>
      </c>
      <c r="AI27" s="78" t="s">
        <v>10</v>
      </c>
      <c r="AJ27" s="78" t="s">
        <v>10</v>
      </c>
      <c r="AK27" s="79" t="s">
        <v>10</v>
      </c>
      <c r="AL27" s="1"/>
      <c r="AM27" s="1"/>
      <c r="AN27">
        <f>SUM(COUNTIF(G27:AK27,{"休"}))</f>
        <v>6</v>
      </c>
      <c r="AO27" s="1"/>
      <c r="AP27">
        <f>SUM(COUNTIF(G27:AK27,{"■"}))</f>
        <v>22</v>
      </c>
      <c r="AQ27">
        <f>AN27+AP27</f>
        <v>28</v>
      </c>
    </row>
    <row r="28" spans="2:43" ht="12.75" customHeight="1">
      <c r="B28" s="297"/>
      <c r="C28" s="298"/>
      <c r="D28" s="92" t="s">
        <v>9</v>
      </c>
      <c r="E28" s="93"/>
      <c r="F28" s="94"/>
      <c r="G28" s="77" t="s">
        <v>10</v>
      </c>
      <c r="H28" s="78" t="s">
        <v>10</v>
      </c>
      <c r="I28" s="78" t="s">
        <v>10</v>
      </c>
      <c r="J28" s="78" t="s">
        <v>10</v>
      </c>
      <c r="K28" s="78" t="s">
        <v>10</v>
      </c>
      <c r="L28" s="78" t="s">
        <v>75</v>
      </c>
      <c r="M28" s="78" t="s">
        <v>75</v>
      </c>
      <c r="N28" s="78" t="s">
        <v>10</v>
      </c>
      <c r="O28" s="78" t="s">
        <v>10</v>
      </c>
      <c r="P28" s="78" t="s">
        <v>10</v>
      </c>
      <c r="Q28" s="78" t="s">
        <v>10</v>
      </c>
      <c r="R28" s="126" t="s">
        <v>10</v>
      </c>
      <c r="S28" s="127"/>
      <c r="T28" s="78"/>
      <c r="U28" s="128"/>
      <c r="V28" s="129" t="s">
        <v>10</v>
      </c>
      <c r="W28" s="78" t="s">
        <v>10</v>
      </c>
      <c r="X28" s="78" t="s">
        <v>10</v>
      </c>
      <c r="Y28" s="78" t="s">
        <v>10</v>
      </c>
      <c r="Z28" s="78" t="s">
        <v>75</v>
      </c>
      <c r="AA28" s="78" t="s">
        <v>75</v>
      </c>
      <c r="AB28" s="78" t="s">
        <v>10</v>
      </c>
      <c r="AC28" s="78" t="s">
        <v>10</v>
      </c>
      <c r="AD28" s="78" t="s">
        <v>10</v>
      </c>
      <c r="AE28" s="78" t="s">
        <v>10</v>
      </c>
      <c r="AF28" s="78" t="s">
        <v>10</v>
      </c>
      <c r="AG28" s="78" t="s">
        <v>75</v>
      </c>
      <c r="AH28" s="78" t="s">
        <v>75</v>
      </c>
      <c r="AI28" s="78" t="s">
        <v>10</v>
      </c>
      <c r="AJ28" s="78" t="s">
        <v>10</v>
      </c>
      <c r="AK28" s="79" t="s">
        <v>10</v>
      </c>
      <c r="AL28" s="1"/>
      <c r="AM28" s="1"/>
      <c r="AN28">
        <f>SUM(COUNTIF(G28:AK28,{"休"}))</f>
        <v>6</v>
      </c>
      <c r="AO28" s="1"/>
      <c r="AP28">
        <f>SUM(COUNTIF(G28:AK28,{"■"}))</f>
        <v>22</v>
      </c>
      <c r="AQ28">
        <f>AN28+AP28</f>
        <v>28</v>
      </c>
    </row>
    <row r="29" spans="2:43" ht="12.75" customHeight="1" thickBo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30"/>
      <c r="S29" s="131"/>
      <c r="T29" s="132"/>
      <c r="U29" s="133"/>
      <c r="V29" s="115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106"/>
      <c r="AM29" s="106"/>
      <c r="AN29">
        <f>SUM(COUNTIF(G29:AK29,{"休"}))</f>
        <v>0</v>
      </c>
    </row>
    <row r="30" spans="2:43" ht="12.75" customHeight="1">
      <c r="B30" s="107"/>
      <c r="C30" s="108"/>
      <c r="D30" s="109" t="s">
        <v>92</v>
      </c>
      <c r="E30" s="110"/>
      <c r="F30" s="111"/>
      <c r="G30" s="118" t="str">
        <f>'旬報(9月)'!D16</f>
        <v>火</v>
      </c>
      <c r="H30" s="119" t="str">
        <f>'旬報(9月)'!D17</f>
        <v>水</v>
      </c>
      <c r="I30" s="119" t="str">
        <f>'旬報(9月)'!D18</f>
        <v>木</v>
      </c>
      <c r="J30" s="119" t="str">
        <f>'旬報(9月)'!D19</f>
        <v>金</v>
      </c>
      <c r="K30" s="119" t="str">
        <f>'旬報(9月)'!D20</f>
        <v>土</v>
      </c>
      <c r="L30" s="119" t="str">
        <f>'旬報(9月)'!D21</f>
        <v>日</v>
      </c>
      <c r="M30" s="119" t="str">
        <f>'旬報(9月)'!D22</f>
        <v>月</v>
      </c>
      <c r="N30" s="119" t="str">
        <f>'旬報(9月)'!D23</f>
        <v>火</v>
      </c>
      <c r="O30" s="119" t="str">
        <f>'旬報(9月)'!D24</f>
        <v>水</v>
      </c>
      <c r="P30" s="119" t="str">
        <f>'旬報(9月)'!D25</f>
        <v>木</v>
      </c>
      <c r="Q30" s="119" t="str">
        <f>'旬報(9月)'!D36</f>
        <v>金</v>
      </c>
      <c r="R30" s="119" t="str">
        <f>'旬報(9月)'!D37</f>
        <v>土</v>
      </c>
      <c r="S30" s="134" t="str">
        <f>'旬報(9月)'!D38</f>
        <v>日</v>
      </c>
      <c r="T30" s="134" t="str">
        <f>'旬報(9月)'!D39</f>
        <v>月</v>
      </c>
      <c r="U30" s="134" t="str">
        <f>'旬報(9月)'!D40</f>
        <v>火</v>
      </c>
      <c r="V30" s="119" t="str">
        <f>'旬報(9月)'!D41</f>
        <v>水</v>
      </c>
      <c r="W30" s="119" t="str">
        <f>'旬報(9月)'!D42</f>
        <v>木</v>
      </c>
      <c r="X30" s="119" t="str">
        <f>'旬報(9月)'!D43</f>
        <v>金</v>
      </c>
      <c r="Y30" s="119" t="str">
        <f>'旬報(9月)'!D44</f>
        <v>土</v>
      </c>
      <c r="Z30" s="119" t="str">
        <f>'旬報(9月)'!D45</f>
        <v>日</v>
      </c>
      <c r="AA30" s="119" t="str">
        <f>'旬報(9月)'!D56</f>
        <v>月</v>
      </c>
      <c r="AB30" s="119" t="str">
        <f>'旬報(9月)'!D57</f>
        <v>火</v>
      </c>
      <c r="AC30" s="119" t="str">
        <f>'旬報(9月)'!D58</f>
        <v>水</v>
      </c>
      <c r="AD30" s="119" t="str">
        <f>'旬報(9月)'!D59</f>
        <v>木</v>
      </c>
      <c r="AE30" s="119" t="str">
        <f>'旬報(9月)'!D60</f>
        <v>金</v>
      </c>
      <c r="AF30" s="119" t="str">
        <f>'旬報(9月)'!D61</f>
        <v>土</v>
      </c>
      <c r="AG30" s="119" t="str">
        <f>'旬報(9月)'!D62</f>
        <v>日</v>
      </c>
      <c r="AH30" s="119" t="str">
        <f>'旬報(9月)'!D63</f>
        <v>月</v>
      </c>
      <c r="AI30" s="119" t="str">
        <f>'旬報(9月)'!D64</f>
        <v>火</v>
      </c>
      <c r="AJ30" s="119" t="str">
        <f>'旬報(9月)'!D65</f>
        <v>水</v>
      </c>
      <c r="AK30" s="120"/>
      <c r="AL30" s="72"/>
      <c r="AM30" s="72"/>
    </row>
    <row r="31" spans="2:43" ht="12.75" customHeight="1">
      <c r="B31" s="297">
        <f t="shared" ref="B31" si="4">B27+1</f>
        <v>9</v>
      </c>
      <c r="C31" s="298" t="s">
        <v>1</v>
      </c>
      <c r="D31" s="92" t="s">
        <v>119</v>
      </c>
      <c r="E31" s="93"/>
      <c r="F31" s="94"/>
      <c r="G31" s="77" t="s">
        <v>10</v>
      </c>
      <c r="H31" s="78" t="s">
        <v>10</v>
      </c>
      <c r="I31" s="78" t="s">
        <v>75</v>
      </c>
      <c r="J31" s="78" t="s">
        <v>75</v>
      </c>
      <c r="K31" s="78" t="s">
        <v>10</v>
      </c>
      <c r="L31" s="78" t="s">
        <v>10</v>
      </c>
      <c r="M31" s="78" t="s">
        <v>10</v>
      </c>
      <c r="N31" s="78" t="s">
        <v>10</v>
      </c>
      <c r="O31" s="78" t="s">
        <v>10</v>
      </c>
      <c r="P31" s="78" t="s">
        <v>75</v>
      </c>
      <c r="Q31" s="78" t="s">
        <v>75</v>
      </c>
      <c r="R31" s="78" t="s">
        <v>10</v>
      </c>
      <c r="S31" s="78" t="s">
        <v>10</v>
      </c>
      <c r="T31" s="78" t="s">
        <v>10</v>
      </c>
      <c r="U31" s="78" t="s">
        <v>10</v>
      </c>
      <c r="V31" s="78" t="s">
        <v>10</v>
      </c>
      <c r="W31" s="78" t="s">
        <v>75</v>
      </c>
      <c r="X31" s="78" t="s">
        <v>75</v>
      </c>
      <c r="Y31" s="78" t="s">
        <v>75</v>
      </c>
      <c r="Z31" s="78" t="s">
        <v>10</v>
      </c>
      <c r="AA31" s="78" t="s">
        <v>10</v>
      </c>
      <c r="AB31" s="78" t="s">
        <v>10</v>
      </c>
      <c r="AC31" s="78" t="s">
        <v>10</v>
      </c>
      <c r="AD31" s="78" t="s">
        <v>75</v>
      </c>
      <c r="AE31" s="78" t="s">
        <v>75</v>
      </c>
      <c r="AF31" s="78" t="s">
        <v>10</v>
      </c>
      <c r="AG31" s="78" t="s">
        <v>10</v>
      </c>
      <c r="AH31" s="78"/>
      <c r="AI31" s="78"/>
      <c r="AJ31" s="78"/>
      <c r="AK31" s="79"/>
      <c r="AL31" s="1"/>
      <c r="AM31" s="1"/>
      <c r="AN31">
        <f>SUM(COUNTIF(G31:AK31,{"休"}))</f>
        <v>9</v>
      </c>
      <c r="AP31">
        <f>SUM(COUNTIF(G31:AK31,{"■"}))</f>
        <v>18</v>
      </c>
      <c r="AQ31">
        <f>AN31+AP31</f>
        <v>27</v>
      </c>
    </row>
    <row r="32" spans="2:43" ht="12.75" customHeight="1">
      <c r="B32" s="297"/>
      <c r="C32" s="298"/>
      <c r="D32" s="92" t="s">
        <v>9</v>
      </c>
      <c r="E32" s="93"/>
      <c r="F32" s="94"/>
      <c r="G32" s="77" t="s">
        <v>10</v>
      </c>
      <c r="H32" s="78" t="s">
        <v>10</v>
      </c>
      <c r="I32" s="78" t="s">
        <v>75</v>
      </c>
      <c r="J32" s="78" t="s">
        <v>75</v>
      </c>
      <c r="K32" s="78" t="s">
        <v>10</v>
      </c>
      <c r="L32" s="78" t="s">
        <v>10</v>
      </c>
      <c r="M32" s="78" t="s">
        <v>10</v>
      </c>
      <c r="N32" s="78" t="s">
        <v>10</v>
      </c>
      <c r="O32" s="78" t="s">
        <v>10</v>
      </c>
      <c r="P32" s="78" t="s">
        <v>75</v>
      </c>
      <c r="Q32" s="78" t="s">
        <v>75</v>
      </c>
      <c r="R32" s="78" t="s">
        <v>10</v>
      </c>
      <c r="S32" s="78" t="s">
        <v>10</v>
      </c>
      <c r="T32" s="78" t="s">
        <v>10</v>
      </c>
      <c r="U32" s="78" t="s">
        <v>10</v>
      </c>
      <c r="V32" s="78" t="s">
        <v>10</v>
      </c>
      <c r="W32" s="78" t="s">
        <v>75</v>
      </c>
      <c r="X32" s="78" t="s">
        <v>75</v>
      </c>
      <c r="Y32" s="202" t="s">
        <v>10</v>
      </c>
      <c r="Z32" s="78" t="s">
        <v>10</v>
      </c>
      <c r="AA32" s="78" t="s">
        <v>10</v>
      </c>
      <c r="AB32" s="78" t="s">
        <v>10</v>
      </c>
      <c r="AC32" s="78" t="s">
        <v>10</v>
      </c>
      <c r="AD32" s="202" t="s">
        <v>10</v>
      </c>
      <c r="AE32" s="78" t="s">
        <v>75</v>
      </c>
      <c r="AF32" s="78" t="s">
        <v>10</v>
      </c>
      <c r="AG32" s="78" t="s">
        <v>10</v>
      </c>
      <c r="AH32" s="78"/>
      <c r="AI32" s="78"/>
      <c r="AJ32" s="78"/>
      <c r="AK32" s="79"/>
      <c r="AL32" s="1"/>
      <c r="AM32" s="1"/>
      <c r="AN32">
        <f>SUM(COUNTIF(G32:AK32,{"休"}))</f>
        <v>7</v>
      </c>
      <c r="AP32">
        <f>SUM(COUNTIF(G32:AK32,{"■"}))</f>
        <v>20</v>
      </c>
      <c r="AQ32">
        <f>AN32+AP32</f>
        <v>27</v>
      </c>
    </row>
    <row r="33" spans="2:43" ht="12.75" customHeight="1">
      <c r="B33" s="98"/>
      <c r="C33" s="99"/>
      <c r="D33" s="100"/>
      <c r="E33" s="101"/>
      <c r="F33" s="102"/>
      <c r="G33" s="115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7"/>
      <c r="AL33" s="106"/>
      <c r="AM33" s="106"/>
      <c r="AN33">
        <f>SUM(COUNTIF(G33:AK33,{"休"}))</f>
        <v>0</v>
      </c>
    </row>
    <row r="34" spans="2:43" ht="12.75" customHeight="1">
      <c r="B34" s="107"/>
      <c r="C34" s="108"/>
      <c r="D34" s="109" t="s">
        <v>92</v>
      </c>
      <c r="E34" s="110"/>
      <c r="F34" s="111"/>
      <c r="G34" s="118" t="str">
        <f>'旬報(10月)'!D16</f>
        <v>木</v>
      </c>
      <c r="H34" s="119" t="str">
        <f>'旬報(10月)'!D17</f>
        <v>金</v>
      </c>
      <c r="I34" s="119" t="str">
        <f>'旬報(10月)'!D18</f>
        <v>土</v>
      </c>
      <c r="J34" s="119" t="str">
        <f>'旬報(10月)'!D19</f>
        <v>日</v>
      </c>
      <c r="K34" s="119" t="str">
        <f>'旬報(10月)'!D20</f>
        <v>月</v>
      </c>
      <c r="L34" s="119" t="str">
        <f>'旬報(10月)'!D21</f>
        <v>火</v>
      </c>
      <c r="M34" s="119" t="str">
        <f>'旬報(10月)'!D22</f>
        <v>水</v>
      </c>
      <c r="N34" s="119" t="str">
        <f>'旬報(10月)'!D23</f>
        <v>木</v>
      </c>
      <c r="O34" s="119" t="str">
        <f>'旬報(10月)'!D24</f>
        <v>金</v>
      </c>
      <c r="P34" s="119" t="str">
        <f>'旬報(10月)'!D25</f>
        <v>土</v>
      </c>
      <c r="Q34" s="119" t="str">
        <f>'旬報(10月)'!D36</f>
        <v>日</v>
      </c>
      <c r="R34" s="119" t="str">
        <f>'旬報(10月)'!D37</f>
        <v>月</v>
      </c>
      <c r="S34" s="119" t="str">
        <f>'旬報(10月)'!D38</f>
        <v>火</v>
      </c>
      <c r="T34" s="119" t="str">
        <f>'旬報(10月)'!D39</f>
        <v>水</v>
      </c>
      <c r="U34" s="119" t="str">
        <f>'旬報(10月)'!D40</f>
        <v>木</v>
      </c>
      <c r="V34" s="119" t="str">
        <f>'旬報(10月)'!D41</f>
        <v>金</v>
      </c>
      <c r="W34" s="119" t="str">
        <f>'旬報(10月)'!D42</f>
        <v>土</v>
      </c>
      <c r="X34" s="119" t="str">
        <f>'旬報(10月)'!D43</f>
        <v>日</v>
      </c>
      <c r="Y34" s="119" t="str">
        <f>'旬報(10月)'!D44</f>
        <v>月</v>
      </c>
      <c r="Z34" s="119" t="str">
        <f>'旬報(10月)'!D45</f>
        <v>火</v>
      </c>
      <c r="AA34" s="119" t="str">
        <f>'旬報(10月)'!D56</f>
        <v>水</v>
      </c>
      <c r="AB34" s="119" t="str">
        <f>'旬報(10月)'!D57</f>
        <v>木</v>
      </c>
      <c r="AC34" s="119" t="str">
        <f>'旬報(10月)'!D58</f>
        <v>金</v>
      </c>
      <c r="AD34" s="119" t="str">
        <f>'旬報(10月)'!D59</f>
        <v>土</v>
      </c>
      <c r="AE34" s="119" t="str">
        <f>'旬報(10月)'!D60</f>
        <v>日</v>
      </c>
      <c r="AF34" s="119" t="str">
        <f>'旬報(10月)'!D61</f>
        <v>月</v>
      </c>
      <c r="AG34" s="119" t="str">
        <f>'旬報(10月)'!D62</f>
        <v>火</v>
      </c>
      <c r="AH34" s="119" t="str">
        <f>'旬報(10月)'!D63</f>
        <v>水</v>
      </c>
      <c r="AI34" s="119" t="str">
        <f>'旬報(10月)'!D64</f>
        <v>木</v>
      </c>
      <c r="AJ34" s="119" t="str">
        <f>'旬報(10月)'!D65</f>
        <v>金</v>
      </c>
      <c r="AK34" s="120" t="str">
        <f>'旬報(10月)'!D66</f>
        <v>土</v>
      </c>
      <c r="AL34" s="72"/>
      <c r="AM34" s="72"/>
    </row>
    <row r="35" spans="2:43" ht="12.75" customHeight="1">
      <c r="B35" s="297">
        <f t="shared" ref="B35" si="5">B31+1</f>
        <v>10</v>
      </c>
      <c r="C35" s="298" t="s">
        <v>1</v>
      </c>
      <c r="D35" s="92" t="s">
        <v>119</v>
      </c>
      <c r="E35" s="93"/>
      <c r="F35" s="94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97"/>
      <c r="C36" s="298"/>
      <c r="D36" s="92" t="s">
        <v>9</v>
      </c>
      <c r="E36" s="93"/>
      <c r="F36" s="94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8"/>
      <c r="C37" s="99"/>
      <c r="D37" s="100"/>
      <c r="E37" s="101"/>
      <c r="F37" s="102"/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7"/>
      <c r="AL37" s="106"/>
      <c r="AM37" s="106"/>
      <c r="AN37">
        <f>SUM(COUNTIF(G37:AK37,{"休"}))</f>
        <v>0</v>
      </c>
    </row>
    <row r="38" spans="2:43" ht="12.75" customHeight="1">
      <c r="B38" s="107"/>
      <c r="C38" s="108"/>
      <c r="D38" s="109" t="s">
        <v>92</v>
      </c>
      <c r="E38" s="110"/>
      <c r="F38" s="111"/>
      <c r="G38" s="118" t="str">
        <f>'旬報(11月)'!D16</f>
        <v>日</v>
      </c>
      <c r="H38" s="119" t="str">
        <f>'旬報(11月)'!D17</f>
        <v>月</v>
      </c>
      <c r="I38" s="119" t="str">
        <f>'旬報(11月)'!D18</f>
        <v>火</v>
      </c>
      <c r="J38" s="119" t="str">
        <f>'旬報(11月)'!D19</f>
        <v>水</v>
      </c>
      <c r="K38" s="119" t="str">
        <f>'旬報(11月)'!D20</f>
        <v>木</v>
      </c>
      <c r="L38" s="119" t="str">
        <f>'旬報(11月)'!D21</f>
        <v>金</v>
      </c>
      <c r="M38" s="119" t="str">
        <f>'旬報(11月)'!D22</f>
        <v>土</v>
      </c>
      <c r="N38" s="119" t="str">
        <f>'旬報(11月)'!D23</f>
        <v>日</v>
      </c>
      <c r="O38" s="119" t="str">
        <f>'旬報(11月)'!D24</f>
        <v>月</v>
      </c>
      <c r="P38" s="119" t="str">
        <f>'旬報(11月)'!D25</f>
        <v>火</v>
      </c>
      <c r="Q38" s="119" t="str">
        <f>'旬報(11月)'!D36</f>
        <v>水</v>
      </c>
      <c r="R38" s="119" t="str">
        <f>'旬報(11月)'!D37</f>
        <v>木</v>
      </c>
      <c r="S38" s="119" t="str">
        <f>'旬報(11月)'!D38</f>
        <v>金</v>
      </c>
      <c r="T38" s="119" t="str">
        <f>'旬報(11月)'!D39</f>
        <v>土</v>
      </c>
      <c r="U38" s="119" t="str">
        <f>'旬報(11月)'!D40</f>
        <v>日</v>
      </c>
      <c r="V38" s="119" t="str">
        <f>'旬報(11月)'!D41</f>
        <v>月</v>
      </c>
      <c r="W38" s="119" t="str">
        <f>'旬報(11月)'!D42</f>
        <v>火</v>
      </c>
      <c r="X38" s="119" t="str">
        <f>'旬報(11月)'!D43</f>
        <v>水</v>
      </c>
      <c r="Y38" s="119" t="str">
        <f>'旬報(11月)'!D44</f>
        <v>木</v>
      </c>
      <c r="Z38" s="119" t="str">
        <f>'旬報(11月)'!D45</f>
        <v>金</v>
      </c>
      <c r="AA38" s="119" t="str">
        <f>'旬報(11月)'!D56</f>
        <v>土</v>
      </c>
      <c r="AB38" s="119" t="str">
        <f>'旬報(11月)'!D57</f>
        <v>日</v>
      </c>
      <c r="AC38" s="119" t="str">
        <f>'旬報(11月)'!D58</f>
        <v>月</v>
      </c>
      <c r="AD38" s="119" t="str">
        <f>'旬報(11月)'!D59</f>
        <v>火</v>
      </c>
      <c r="AE38" s="119" t="str">
        <f>'旬報(11月)'!D60</f>
        <v>水</v>
      </c>
      <c r="AF38" s="119" t="str">
        <f>'旬報(11月)'!D61</f>
        <v>木</v>
      </c>
      <c r="AG38" s="119" t="str">
        <f>'旬報(11月)'!D62</f>
        <v>金</v>
      </c>
      <c r="AH38" s="119" t="str">
        <f>'旬報(11月)'!D63</f>
        <v>土</v>
      </c>
      <c r="AI38" s="119" t="str">
        <f>'旬報(11月)'!D64</f>
        <v>日</v>
      </c>
      <c r="AJ38" s="119" t="str">
        <f>'旬報(11月)'!D65</f>
        <v>月</v>
      </c>
      <c r="AK38" s="120"/>
      <c r="AL38" s="72"/>
      <c r="AM38" s="72"/>
    </row>
    <row r="39" spans="2:43" ht="12.75" customHeight="1">
      <c r="B39" s="297">
        <f t="shared" ref="B39" si="6">B35+1</f>
        <v>11</v>
      </c>
      <c r="C39" s="298" t="s">
        <v>1</v>
      </c>
      <c r="D39" s="92" t="s">
        <v>119</v>
      </c>
      <c r="E39" s="93"/>
      <c r="F39" s="94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97"/>
      <c r="C40" s="298"/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21"/>
      <c r="AJ41" s="121"/>
      <c r="AK41" s="135"/>
      <c r="AL41" s="106"/>
      <c r="AM41" s="106"/>
      <c r="AN41">
        <f>SUM(COUNTIF(G41:AK41,{"休"}))</f>
        <v>0</v>
      </c>
    </row>
    <row r="42" spans="2:43" ht="12.75" customHeight="1">
      <c r="B42" s="107"/>
      <c r="C42" s="108"/>
      <c r="D42" s="109" t="s">
        <v>92</v>
      </c>
      <c r="E42" s="110"/>
      <c r="F42" s="111"/>
      <c r="G42" s="118" t="str">
        <f>'旬報(12月)'!D16</f>
        <v>火</v>
      </c>
      <c r="H42" s="119" t="str">
        <f>'旬報(12月)'!D17</f>
        <v>水</v>
      </c>
      <c r="I42" s="119" t="str">
        <f>'旬報(12月)'!D18</f>
        <v>木</v>
      </c>
      <c r="J42" s="119" t="str">
        <f>'旬報(12月)'!D19</f>
        <v>金</v>
      </c>
      <c r="K42" s="119" t="str">
        <f>'旬報(12月)'!D20</f>
        <v>土</v>
      </c>
      <c r="L42" s="119" t="str">
        <f>'旬報(12月)'!D21</f>
        <v>日</v>
      </c>
      <c r="M42" s="119" t="str">
        <f>'旬報(12月)'!D22</f>
        <v>月</v>
      </c>
      <c r="N42" s="119" t="str">
        <f>'旬報(12月)'!D23</f>
        <v>火</v>
      </c>
      <c r="O42" s="119" t="str">
        <f>'旬報(12月)'!D24</f>
        <v>水</v>
      </c>
      <c r="P42" s="119" t="str">
        <f>'旬報(12月)'!D25</f>
        <v>木</v>
      </c>
      <c r="Q42" s="119" t="str">
        <f>'旬報(12月)'!D36</f>
        <v>金</v>
      </c>
      <c r="R42" s="119" t="str">
        <f>'旬報(12月)'!D37</f>
        <v>土</v>
      </c>
      <c r="S42" s="119" t="str">
        <f>'旬報(12月)'!D38</f>
        <v>日</v>
      </c>
      <c r="T42" s="119" t="str">
        <f>'旬報(12月)'!D39</f>
        <v>月</v>
      </c>
      <c r="U42" s="119" t="str">
        <f>'旬報(12月)'!D40</f>
        <v>火</v>
      </c>
      <c r="V42" s="119" t="str">
        <f>'旬報(12月)'!D41</f>
        <v>水</v>
      </c>
      <c r="W42" s="119" t="str">
        <f>'旬報(12月)'!D42</f>
        <v>木</v>
      </c>
      <c r="X42" s="119" t="str">
        <f>'旬報(12月)'!D43</f>
        <v>金</v>
      </c>
      <c r="Y42" s="119" t="str">
        <f>'旬報(12月)'!D44</f>
        <v>土</v>
      </c>
      <c r="Z42" s="119" t="str">
        <f>'旬報(12月)'!D45</f>
        <v>日</v>
      </c>
      <c r="AA42" s="119" t="str">
        <f>'旬報(12月)'!D56</f>
        <v>月</v>
      </c>
      <c r="AB42" s="119" t="str">
        <f>'旬報(12月)'!D57</f>
        <v>火</v>
      </c>
      <c r="AC42" s="119" t="str">
        <f>'旬報(12月)'!D58</f>
        <v>水</v>
      </c>
      <c r="AD42" s="119" t="str">
        <f>'旬報(12月)'!D59</f>
        <v>木</v>
      </c>
      <c r="AE42" s="119" t="str">
        <f>'旬報(12月)'!D60</f>
        <v>金</v>
      </c>
      <c r="AF42" s="119" t="str">
        <f>'旬報(12月)'!D61</f>
        <v>土</v>
      </c>
      <c r="AG42" s="119" t="str">
        <f>'旬報(12月)'!D62</f>
        <v>日</v>
      </c>
      <c r="AH42" s="122" t="str">
        <f>'旬報(12月)'!D63</f>
        <v>月</v>
      </c>
      <c r="AI42" s="123" t="s">
        <v>74</v>
      </c>
      <c r="AJ42" s="124" t="s">
        <v>74</v>
      </c>
      <c r="AK42" s="125" t="s">
        <v>74</v>
      </c>
      <c r="AL42" s="72"/>
      <c r="AM42" s="72"/>
      <c r="AO42" s="1"/>
    </row>
    <row r="43" spans="2:43" ht="12.75" customHeight="1">
      <c r="B43" s="297">
        <f t="shared" ref="B43" si="7">B39+1</f>
        <v>12</v>
      </c>
      <c r="C43" s="298" t="s">
        <v>1</v>
      </c>
      <c r="D43" s="92" t="s">
        <v>119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6"/>
      <c r="AI43" s="127"/>
      <c r="AJ43" s="78"/>
      <c r="AK43" s="128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97"/>
      <c r="C44" s="298"/>
      <c r="D44" s="92" t="s">
        <v>9</v>
      </c>
      <c r="E44" s="93"/>
      <c r="F44" s="94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6"/>
      <c r="AI44" s="127"/>
      <c r="AJ44" s="78"/>
      <c r="AK44" s="128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8"/>
      <c r="C45" s="99"/>
      <c r="D45" s="100"/>
      <c r="E45" s="101"/>
      <c r="F45" s="102"/>
      <c r="G45" s="136"/>
      <c r="H45" s="121"/>
      <c r="I45" s="121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30"/>
      <c r="AI45" s="131"/>
      <c r="AJ45" s="132"/>
      <c r="AK45" s="133"/>
      <c r="AL45" s="106"/>
      <c r="AM45" s="106"/>
      <c r="AN45">
        <f>SUM(COUNTIF(G45:AK45,{"休"}))</f>
        <v>0</v>
      </c>
    </row>
    <row r="46" spans="2:43" ht="12.75" customHeight="1">
      <c r="B46" s="232" t="str">
        <f xml:space="preserve"> 初期入力!D4+1&amp;"年"</f>
        <v>2027年</v>
      </c>
      <c r="C46" s="233"/>
      <c r="D46" s="109" t="s">
        <v>92</v>
      </c>
      <c r="E46" s="110"/>
      <c r="F46" s="110"/>
      <c r="G46" s="123" t="s">
        <v>74</v>
      </c>
      <c r="H46" s="124" t="s">
        <v>74</v>
      </c>
      <c r="I46" s="125" t="s">
        <v>74</v>
      </c>
      <c r="J46" s="118" t="str">
        <f>'旬報(翌1月)'!D19</f>
        <v>月</v>
      </c>
      <c r="K46" s="119" t="str">
        <f>'旬報(翌1月)'!D20</f>
        <v>火</v>
      </c>
      <c r="L46" s="119" t="str">
        <f>'旬報(翌1月)'!D21</f>
        <v>水</v>
      </c>
      <c r="M46" s="119" t="str">
        <f>'旬報(翌1月)'!D22</f>
        <v>木</v>
      </c>
      <c r="N46" s="119" t="str">
        <f>'旬報(翌1月)'!D23</f>
        <v>金</v>
      </c>
      <c r="O46" s="119" t="str">
        <f>'旬報(翌1月)'!D24</f>
        <v>土</v>
      </c>
      <c r="P46" s="119" t="str">
        <f>'旬報(翌1月)'!D25</f>
        <v>日</v>
      </c>
      <c r="Q46" s="119" t="str">
        <f>'旬報(翌1月)'!D36</f>
        <v>月</v>
      </c>
      <c r="R46" s="119" t="str">
        <f>'旬報(翌1月)'!D37</f>
        <v>火</v>
      </c>
      <c r="S46" s="119" t="str">
        <f>'旬報(翌1月)'!D38</f>
        <v>水</v>
      </c>
      <c r="T46" s="119" t="str">
        <f>'旬報(翌1月)'!D39</f>
        <v>木</v>
      </c>
      <c r="U46" s="119" t="str">
        <f>'旬報(翌1月)'!D40</f>
        <v>金</v>
      </c>
      <c r="V46" s="119" t="str">
        <f>'旬報(翌1月)'!D41</f>
        <v>土</v>
      </c>
      <c r="W46" s="119" t="str">
        <f>'旬報(翌1月)'!D42</f>
        <v>日</v>
      </c>
      <c r="X46" s="119" t="str">
        <f>'旬報(翌1月)'!D43</f>
        <v>月</v>
      </c>
      <c r="Y46" s="119" t="str">
        <f>'旬報(翌1月)'!D44</f>
        <v>火</v>
      </c>
      <c r="Z46" s="119" t="str">
        <f>'旬報(翌1月)'!D45</f>
        <v>水</v>
      </c>
      <c r="AA46" s="119" t="str">
        <f>'旬報(翌1月)'!D56</f>
        <v>木</v>
      </c>
      <c r="AB46" s="119" t="str">
        <f>'旬報(翌1月)'!D57</f>
        <v>金</v>
      </c>
      <c r="AC46" s="119" t="str">
        <f>'旬報(翌1月)'!D58</f>
        <v>土</v>
      </c>
      <c r="AD46" s="119" t="str">
        <f>'旬報(翌1月)'!D59</f>
        <v>日</v>
      </c>
      <c r="AE46" s="119" t="str">
        <f>'旬報(翌1月)'!D60</f>
        <v>月</v>
      </c>
      <c r="AF46" s="119" t="str">
        <f>'旬報(翌1月)'!D61</f>
        <v>火</v>
      </c>
      <c r="AG46" s="119" t="str">
        <f>'旬報(翌1月)'!D62</f>
        <v>水</v>
      </c>
      <c r="AH46" s="119" t="str">
        <f>'旬報(翌1月)'!D63</f>
        <v>木</v>
      </c>
      <c r="AI46" s="134" t="str">
        <f>IF(OR('旬報(翌1月)'!D64="土",'旬報(翌1月)'!D64="日"),'旬報(翌1月)'!D64,"年")</f>
        <v>年</v>
      </c>
      <c r="AJ46" s="134" t="str">
        <f>'旬報(翌1月)'!D65</f>
        <v>土</v>
      </c>
      <c r="AK46" s="137" t="str">
        <f>'旬報(翌1月)'!D66</f>
        <v>日</v>
      </c>
      <c r="AL46" s="72"/>
      <c r="AM46" s="72"/>
      <c r="AO46" s="1"/>
    </row>
    <row r="47" spans="2:43" ht="12.75" customHeight="1">
      <c r="B47" s="297">
        <f>B7-2</f>
        <v>1</v>
      </c>
      <c r="C47" s="298" t="s">
        <v>1</v>
      </c>
      <c r="D47" s="92" t="s">
        <v>119</v>
      </c>
      <c r="E47" s="93"/>
      <c r="F47" s="93"/>
      <c r="G47" s="127"/>
      <c r="H47" s="78"/>
      <c r="I47" s="128"/>
      <c r="J47" s="129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97"/>
      <c r="C48" s="298"/>
      <c r="D48" s="92" t="s">
        <v>9</v>
      </c>
      <c r="E48" s="93"/>
      <c r="F48" s="93"/>
      <c r="G48" s="127"/>
      <c r="H48" s="78"/>
      <c r="I48" s="128"/>
      <c r="J48" s="129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8"/>
      <c r="C49" s="99"/>
      <c r="D49" s="100"/>
      <c r="E49" s="101"/>
      <c r="F49" s="101"/>
      <c r="G49" s="131"/>
      <c r="H49" s="132"/>
      <c r="I49" s="133"/>
      <c r="J49" s="115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7"/>
      <c r="AL49" s="106"/>
      <c r="AM49" s="106"/>
      <c r="AN49">
        <f>SUM(COUNTIF(G49:AK49,{"休"}))</f>
        <v>0</v>
      </c>
    </row>
    <row r="50" spans="2:43" ht="12.75" customHeight="1">
      <c r="B50" s="107"/>
      <c r="C50" s="108"/>
      <c r="D50" s="109" t="s">
        <v>92</v>
      </c>
      <c r="E50" s="110"/>
      <c r="F50" s="111"/>
      <c r="G50" s="138" t="str">
        <f>'旬報(翌2月)'!D16</f>
        <v>月</v>
      </c>
      <c r="H50" s="134" t="str">
        <f>'旬報(翌2月)'!D17</f>
        <v>火</v>
      </c>
      <c r="I50" s="134" t="str">
        <f>'旬報(翌2月)'!D18</f>
        <v>水</v>
      </c>
      <c r="J50" s="119" t="str">
        <f>'旬報(翌2月)'!D19</f>
        <v>木</v>
      </c>
      <c r="K50" s="119" t="str">
        <f>'旬報(翌2月)'!D20</f>
        <v>金</v>
      </c>
      <c r="L50" s="119" t="str">
        <f>'旬報(翌2月)'!D21</f>
        <v>土</v>
      </c>
      <c r="M50" s="119" t="str">
        <f>'旬報(翌2月)'!D22</f>
        <v>日</v>
      </c>
      <c r="N50" s="119" t="str">
        <f>'旬報(翌2月)'!D23</f>
        <v>月</v>
      </c>
      <c r="O50" s="119" t="str">
        <f>'旬報(翌2月)'!D24</f>
        <v>火</v>
      </c>
      <c r="P50" s="119" t="str">
        <f>'旬報(翌2月)'!D25</f>
        <v>水</v>
      </c>
      <c r="Q50" s="119" t="str">
        <f>'旬報(翌2月)'!D36</f>
        <v>木</v>
      </c>
      <c r="R50" s="119" t="str">
        <f>'旬報(翌2月)'!D37</f>
        <v>金</v>
      </c>
      <c r="S50" s="119" t="str">
        <f>'旬報(翌2月)'!D38</f>
        <v>土</v>
      </c>
      <c r="T50" s="119" t="str">
        <f>'旬報(翌2月)'!D39</f>
        <v>日</v>
      </c>
      <c r="U50" s="119" t="str">
        <f>'旬報(翌2月)'!D40</f>
        <v>月</v>
      </c>
      <c r="V50" s="119" t="str">
        <f>'旬報(翌2月)'!D41</f>
        <v>火</v>
      </c>
      <c r="W50" s="119" t="str">
        <f>'旬報(翌2月)'!D42</f>
        <v>水</v>
      </c>
      <c r="X50" s="119" t="str">
        <f>'旬報(翌2月)'!D43</f>
        <v>木</v>
      </c>
      <c r="Y50" s="119" t="str">
        <f>'旬報(翌2月)'!D44</f>
        <v>金</v>
      </c>
      <c r="Z50" s="119" t="str">
        <f>'旬報(翌2月)'!D45</f>
        <v>土</v>
      </c>
      <c r="AA50" s="119" t="str">
        <f>'旬報(翌2月)'!D56</f>
        <v>日</v>
      </c>
      <c r="AB50" s="119" t="str">
        <f>'旬報(翌2月)'!D57</f>
        <v>月</v>
      </c>
      <c r="AC50" s="119" t="str">
        <f>'旬報(翌2月)'!D58</f>
        <v>火</v>
      </c>
      <c r="AD50" s="119" t="str">
        <f>'旬報(翌2月)'!D59</f>
        <v>水</v>
      </c>
      <c r="AE50" s="119" t="str">
        <f>'旬報(翌2月)'!D60</f>
        <v>木</v>
      </c>
      <c r="AF50" s="119" t="str">
        <f>'旬報(翌2月)'!D61</f>
        <v>金</v>
      </c>
      <c r="AG50" s="119" t="str">
        <f>'旬報(翌2月)'!D62</f>
        <v>土</v>
      </c>
      <c r="AH50" s="119" t="str">
        <f>'旬報(翌2月)'!D63</f>
        <v>日</v>
      </c>
      <c r="AI50" s="119">
        <f>'旬報(翌2月)'!D64</f>
        <v>0</v>
      </c>
      <c r="AJ50" s="119"/>
      <c r="AK50" s="120"/>
      <c r="AL50" s="72"/>
      <c r="AM50" s="72"/>
    </row>
    <row r="51" spans="2:43" ht="12.75" customHeight="1">
      <c r="B51" s="297">
        <f t="shared" ref="B51" si="8">B47+1</f>
        <v>2</v>
      </c>
      <c r="C51" s="298" t="s">
        <v>1</v>
      </c>
      <c r="D51" s="92" t="s">
        <v>119</v>
      </c>
      <c r="E51" s="93"/>
      <c r="F51" s="94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97"/>
      <c r="C52" s="298"/>
      <c r="D52" s="92" t="s">
        <v>9</v>
      </c>
      <c r="E52" s="93"/>
      <c r="F52" s="94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8"/>
      <c r="C53" s="99"/>
      <c r="D53" s="100"/>
      <c r="E53" s="101"/>
      <c r="F53" s="102"/>
      <c r="G53" s="115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7"/>
      <c r="AL53" s="106"/>
      <c r="AM53" s="106"/>
      <c r="AN53">
        <f>SUM(COUNTIF(G53:AK53,{"休"}))</f>
        <v>0</v>
      </c>
    </row>
    <row r="54" spans="2:43" ht="12.75" customHeight="1">
      <c r="B54" s="107"/>
      <c r="C54" s="108"/>
      <c r="D54" s="109" t="s">
        <v>92</v>
      </c>
      <c r="E54" s="110"/>
      <c r="F54" s="111"/>
      <c r="G54" s="118" t="str">
        <f>'旬報(翌3月)'!D16</f>
        <v>月</v>
      </c>
      <c r="H54" s="119" t="str">
        <f>'旬報(翌3月)'!D17</f>
        <v>火</v>
      </c>
      <c r="I54" s="119" t="str">
        <f>'旬報(翌3月)'!D18</f>
        <v>水</v>
      </c>
      <c r="J54" s="119" t="str">
        <f>'旬報(翌3月)'!D19</f>
        <v>木</v>
      </c>
      <c r="K54" s="119" t="str">
        <f>'旬報(翌3月)'!D20</f>
        <v>金</v>
      </c>
      <c r="L54" s="119" t="str">
        <f>'旬報(翌3月)'!D21</f>
        <v>土</v>
      </c>
      <c r="M54" s="119" t="str">
        <f>'旬報(翌3月)'!D22</f>
        <v>日</v>
      </c>
      <c r="N54" s="119" t="str">
        <f>'旬報(翌3月)'!D23</f>
        <v>月</v>
      </c>
      <c r="O54" s="119" t="str">
        <f>'旬報(翌3月)'!D24</f>
        <v>火</v>
      </c>
      <c r="P54" s="119" t="str">
        <f>'旬報(翌3月)'!D25</f>
        <v>水</v>
      </c>
      <c r="Q54" s="119" t="str">
        <f>'旬報(翌3月)'!D36</f>
        <v>木</v>
      </c>
      <c r="R54" s="119" t="str">
        <f>'旬報(翌3月)'!D37</f>
        <v>金</v>
      </c>
      <c r="S54" s="119" t="str">
        <f>'旬報(翌3月)'!D38</f>
        <v>土</v>
      </c>
      <c r="T54" s="119" t="str">
        <f>'旬報(翌3月)'!D39</f>
        <v>日</v>
      </c>
      <c r="U54" s="119" t="str">
        <f>'旬報(翌3月)'!D40</f>
        <v>月</v>
      </c>
      <c r="V54" s="119" t="str">
        <f>'旬報(翌3月)'!D41</f>
        <v>火</v>
      </c>
      <c r="W54" s="119" t="str">
        <f>'旬報(翌3月)'!D42</f>
        <v>水</v>
      </c>
      <c r="X54" s="119" t="str">
        <f>'旬報(翌3月)'!D43</f>
        <v>木</v>
      </c>
      <c r="Y54" s="119" t="str">
        <f>'旬報(翌3月)'!D44</f>
        <v>金</v>
      </c>
      <c r="Z54" s="119" t="str">
        <f>'旬報(翌3月)'!D45</f>
        <v>土</v>
      </c>
      <c r="AA54" s="119" t="str">
        <f>'旬報(翌3月)'!D56</f>
        <v>日</v>
      </c>
      <c r="AB54" s="119" t="str">
        <f>'旬報(翌3月)'!D57</f>
        <v>月</v>
      </c>
      <c r="AC54" s="119" t="str">
        <f>'旬報(翌3月)'!D58</f>
        <v>火</v>
      </c>
      <c r="AD54" s="119" t="str">
        <f>'旬報(翌3月)'!D59</f>
        <v>水</v>
      </c>
      <c r="AE54" s="119" t="str">
        <f>'旬報(翌3月)'!D60</f>
        <v>木</v>
      </c>
      <c r="AF54" s="119" t="str">
        <f>'旬報(翌3月)'!D61</f>
        <v>金</v>
      </c>
      <c r="AG54" s="119" t="str">
        <f>'旬報(翌3月)'!D62</f>
        <v>土</v>
      </c>
      <c r="AH54" s="119" t="str">
        <f>'旬報(翌3月)'!D63</f>
        <v>日</v>
      </c>
      <c r="AI54" s="119" t="str">
        <f>'旬報(翌3月)'!D64</f>
        <v>月</v>
      </c>
      <c r="AJ54" s="119" t="str">
        <f>'旬報(翌3月)'!D65</f>
        <v>火</v>
      </c>
      <c r="AK54" s="120" t="str">
        <f>'旬報(翌3月)'!D66</f>
        <v>水</v>
      </c>
      <c r="AL54" s="72"/>
      <c r="AM54" s="72"/>
    </row>
    <row r="55" spans="2:43" ht="12.75" customHeight="1">
      <c r="B55" s="297">
        <f t="shared" ref="B55" si="9">B51+1</f>
        <v>3</v>
      </c>
      <c r="C55" s="298" t="s">
        <v>1</v>
      </c>
      <c r="D55" s="92" t="s">
        <v>119</v>
      </c>
      <c r="E55" s="93"/>
      <c r="F55" s="94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97"/>
      <c r="C56" s="298"/>
      <c r="D56" s="92" t="s">
        <v>9</v>
      </c>
      <c r="E56" s="93"/>
      <c r="F56" s="94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39"/>
      <c r="C57" s="140"/>
      <c r="D57" s="141"/>
      <c r="E57" s="142"/>
      <c r="F57" s="143"/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6"/>
      <c r="AL57" s="106"/>
      <c r="AM57" s="106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7" t="s">
        <v>120</v>
      </c>
      <c r="R59" s="64"/>
      <c r="S59" s="75" t="s">
        <v>68</v>
      </c>
      <c r="T59" s="1" t="s">
        <v>64</v>
      </c>
      <c r="U59" s="64" t="s">
        <v>121</v>
      </c>
      <c r="V59" s="65"/>
      <c r="W59" s="65"/>
      <c r="X59" s="65"/>
      <c r="Y59" s="64"/>
      <c r="Z59" s="64"/>
      <c r="AA59" s="1"/>
      <c r="AB59" s="65"/>
      <c r="AC59" s="235"/>
      <c r="AD59" s="235"/>
      <c r="AE59" s="235" t="s">
        <v>106</v>
      </c>
      <c r="AF59" s="235"/>
      <c r="AG59" s="235"/>
      <c r="AH59" s="235"/>
      <c r="AN59">
        <f>AN7+AN11+AN15+AN19+AN23+AN27+AN31+AN35+AN39+AN43+AN47+AN51+AN55</f>
        <v>30</v>
      </c>
      <c r="AP59">
        <f>AP7+AP11+AP15+AP19+AP23+AP27+AP31+AP35+AP39+AP43+AP47+AP51+AP55</f>
        <v>71</v>
      </c>
      <c r="AQ59">
        <f>AQ7+AQ11+AQ15+AQ19+AQ23+AQ27+AQ31+AQ35+AQ39+AQ43+AQ47+AQ51+AQ55</f>
        <v>101</v>
      </c>
    </row>
    <row r="60" spans="2:43" ht="18" customHeight="1" thickBot="1">
      <c r="R60" s="63"/>
      <c r="S60" s="63"/>
      <c r="T60" s="1" t="s">
        <v>64</v>
      </c>
      <c r="U60" s="267" t="str">
        <f>CONCATENATE($AN$59+$AO$59&amp;"日","/",$AQ$59+$AO$59&amp;"日")</f>
        <v>30日/101日</v>
      </c>
      <c r="V60" s="267"/>
      <c r="AC60" s="235"/>
      <c r="AD60" s="235"/>
      <c r="AE60" s="267"/>
      <c r="AF60" s="267"/>
      <c r="AG60" s="267"/>
      <c r="AH60" s="267"/>
      <c r="AN60">
        <f>AN8+AN12+AN16+AN20+AN24+AN28+AN32+AN36+AN40+AN44+AN48+AN52+AN56</f>
        <v>29</v>
      </c>
      <c r="AP60">
        <f>AP8+AP12+AP16+AP20+AP24+AP28+AP32+AP36+AP40+AP44+AP48+AP52+AP56</f>
        <v>72</v>
      </c>
      <c r="AQ60">
        <f>AQ8+AQ12+AQ16+AQ20+AQ24+AQ28+AQ32+AQ36+AQ40+AQ44+AQ48+AQ52+AQ56</f>
        <v>101</v>
      </c>
    </row>
    <row r="61" spans="2:43" ht="18" customHeight="1" thickBot="1">
      <c r="R61" s="63"/>
      <c r="S61" s="63"/>
      <c r="T61" s="1" t="s">
        <v>64</v>
      </c>
      <c r="U61" s="299">
        <f>($AN$59+$AO$59)/($AQ$59+$AO$59)</f>
        <v>0.29702970297029702</v>
      </c>
      <c r="V61" s="300"/>
      <c r="W61" s="1" t="s">
        <v>69</v>
      </c>
      <c r="X61" s="301" t="str">
        <f>IF(U61&gt;=8/28,"4週8休以上",IF(U61&gt;=0.25,"4週7休以上4週8休未満",IF(U61&gt;=6/28,"4週6休以上4週7休未満","4週6休未満")))</f>
        <v>4週8休以上</v>
      </c>
      <c r="Y61" s="302"/>
      <c r="Z61" s="302"/>
      <c r="AA61" s="303"/>
      <c r="AB61" s="1" t="s">
        <v>122</v>
      </c>
      <c r="AC61" s="76" t="str">
        <f>IF(U61&gt;0.285,"ＯＫ","ＮＧ")</f>
        <v>ＯＫ</v>
      </c>
      <c r="AD61" s="148"/>
      <c r="AE61" s="279" t="s">
        <v>107</v>
      </c>
      <c r="AF61" s="247"/>
      <c r="AG61" s="247"/>
      <c r="AH61" s="248"/>
      <c r="AI61" s="235"/>
      <c r="AJ61" s="235"/>
    </row>
    <row r="62" spans="2:43" ht="18" customHeight="1">
      <c r="T62" s="1"/>
      <c r="U62" s="27"/>
      <c r="AC62" s="83"/>
      <c r="AD62" s="148"/>
      <c r="AE62" s="249"/>
      <c r="AF62" s="230"/>
      <c r="AG62" s="230"/>
      <c r="AH62" s="250"/>
      <c r="AI62" s="235"/>
      <c r="AJ62" s="235"/>
    </row>
    <row r="63" spans="2:43" ht="18" customHeight="1">
      <c r="G63" s="265"/>
      <c r="H63" s="265"/>
      <c r="I63" s="265"/>
      <c r="J63" s="266"/>
      <c r="K63" s="266"/>
      <c r="L63" s="266"/>
      <c r="M63" s="266"/>
      <c r="O63" s="147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51" t="s">
        <v>95</v>
      </c>
      <c r="AF63" s="252"/>
      <c r="AG63" s="252"/>
      <c r="AH63" s="253"/>
      <c r="AI63" s="257" t="s">
        <v>99</v>
      </c>
      <c r="AJ63" s="257"/>
      <c r="AK63" s="257"/>
    </row>
    <row r="64" spans="2:43" ht="18" customHeight="1" thickBot="1">
      <c r="R64" s="63"/>
      <c r="S64" s="63"/>
      <c r="T64" s="1" t="s">
        <v>64</v>
      </c>
      <c r="U64" s="267" t="str">
        <f>CONCATENATE($AN$60+$AO$60&amp;"日","/",$AQ$60+$AO$60&amp;"日")</f>
        <v>29日/101日</v>
      </c>
      <c r="V64" s="267"/>
      <c r="AE64" s="254"/>
      <c r="AF64" s="255"/>
      <c r="AG64" s="255"/>
      <c r="AH64" s="256"/>
      <c r="AI64" s="257"/>
      <c r="AJ64" s="257"/>
      <c r="AK64" s="257"/>
    </row>
    <row r="65" spans="18:36" ht="18" customHeight="1" thickBot="1">
      <c r="R65" s="63"/>
      <c r="S65" s="63"/>
      <c r="T65" s="1" t="s">
        <v>64</v>
      </c>
      <c r="U65" s="274">
        <f>IF(AN60=0,"",($AN$60+$AO$60)/($AQ$60+$AO$60))</f>
        <v>0.28712871287128711</v>
      </c>
      <c r="V65" s="275"/>
      <c r="W65" s="1" t="s">
        <v>69</v>
      </c>
      <c r="X65" s="276" t="str">
        <f>IF(U65="","",IF(U65&gt;=8/28,"4週8休以上",IF(U65&gt;=0.25,"4週7休以上4週8休未満",IF(U65&gt;=6/28,"4週6休以上4週7休未満","補正なし"))))</f>
        <v>4週8休以上</v>
      </c>
      <c r="Y65" s="277"/>
      <c r="Z65" s="277"/>
      <c r="AA65" s="278"/>
      <c r="AE65" s="243"/>
      <c r="AF65" s="243"/>
      <c r="AG65" s="243"/>
      <c r="AH65" s="243"/>
      <c r="AI65" s="243"/>
      <c r="AJ65" s="243"/>
    </row>
    <row r="66" spans="18:36">
      <c r="AE66" s="243"/>
      <c r="AF66" s="243"/>
      <c r="AG66" s="243"/>
      <c r="AH66" s="243"/>
      <c r="AI66" s="243"/>
      <c r="AJ66" s="243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43"/>
      <c r="AB72" s="243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43"/>
      <c r="AB76" s="243"/>
      <c r="AE76" s="63"/>
      <c r="AF76" s="63"/>
      <c r="AG76" s="1"/>
    </row>
  </sheetData>
  <mergeCells count="55">
    <mergeCell ref="B11:B12"/>
    <mergeCell ref="C11:C12"/>
    <mergeCell ref="B3:D3"/>
    <mergeCell ref="E3:M3"/>
    <mergeCell ref="P3:R3"/>
    <mergeCell ref="AE3:AG3"/>
    <mergeCell ref="AH3:AJ3"/>
    <mergeCell ref="B6:C6"/>
    <mergeCell ref="B7:B8"/>
    <mergeCell ref="C7:C8"/>
    <mergeCell ref="T3:V3"/>
    <mergeCell ref="Y3:Z3"/>
    <mergeCell ref="AA3:AC3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G63:I63"/>
    <mergeCell ref="J63:M63"/>
    <mergeCell ref="AE63:AH64"/>
    <mergeCell ref="AI63:AK64"/>
    <mergeCell ref="U64:V64"/>
    <mergeCell ref="AI65:AJ66"/>
    <mergeCell ref="AA72:AB72"/>
    <mergeCell ref="U61:V61"/>
    <mergeCell ref="X61:AA61"/>
    <mergeCell ref="AE61:AH62"/>
    <mergeCell ref="AI61:AJ62"/>
    <mergeCell ref="AA76:AB76"/>
    <mergeCell ref="U65:V65"/>
    <mergeCell ref="X65:AA65"/>
    <mergeCell ref="AE65:AF66"/>
    <mergeCell ref="AG65:AH66"/>
  </mergeCells>
  <phoneticPr fontId="2"/>
  <conditionalFormatting sqref="G7:AM9">
    <cfRule type="expression" dxfId="41" priority="50">
      <formula>G$6="土"</formula>
    </cfRule>
    <cfRule type="expression" dxfId="40" priority="49">
      <formula>G$6="日"</formula>
    </cfRule>
    <cfRule type="expression" dxfId="39" priority="48">
      <formula>G$6="祝"</formula>
    </cfRule>
  </conditionalFormatting>
  <conditionalFormatting sqref="G11:AM13">
    <cfRule type="expression" dxfId="38" priority="7">
      <formula>G$10="祝"</formula>
    </cfRule>
    <cfRule type="expression" dxfId="37" priority="8">
      <formula>G$10="日"</formula>
    </cfRule>
    <cfRule type="expression" dxfId="36" priority="9">
      <formula>G$10="土"</formula>
    </cfRule>
  </conditionalFormatting>
  <conditionalFormatting sqref="G15:AM17">
    <cfRule type="expression" dxfId="35" priority="6">
      <formula>G$14="土"</formula>
    </cfRule>
    <cfRule type="expression" dxfId="34" priority="4">
      <formula>G$14="祝"</formula>
    </cfRule>
    <cfRule type="expression" dxfId="33" priority="5">
      <formula>G$14="日"</formula>
    </cfRule>
  </conditionalFormatting>
  <conditionalFormatting sqref="G19:AM21">
    <cfRule type="expression" dxfId="32" priority="2">
      <formula>G$18="日"</formula>
    </cfRule>
    <cfRule type="expression" dxfId="31" priority="3">
      <formula>G$18="土"</formula>
    </cfRule>
    <cfRule type="expression" dxfId="30" priority="1">
      <formula>G$18="祝"</formula>
    </cfRule>
  </conditionalFormatting>
  <conditionalFormatting sqref="G23:AM25">
    <cfRule type="expression" dxfId="29" priority="37">
      <formula>G$22="日"</formula>
    </cfRule>
    <cfRule type="expression" dxfId="28" priority="38">
      <formula>G$22="土"</formula>
    </cfRule>
    <cfRule type="expression" dxfId="27" priority="36">
      <formula>G$22="祝"</formula>
    </cfRule>
  </conditionalFormatting>
  <conditionalFormatting sqref="G27:AM29">
    <cfRule type="expression" dxfId="26" priority="34">
      <formula>G$26="日"</formula>
    </cfRule>
    <cfRule type="expression" dxfId="25" priority="33">
      <formula>G$26="祝"</formula>
    </cfRule>
    <cfRule type="expression" dxfId="24" priority="35">
      <formula>G$26="土"</formula>
    </cfRule>
  </conditionalFormatting>
  <conditionalFormatting sqref="G31:AM33">
    <cfRule type="expression" dxfId="23" priority="32">
      <formula>G$30="土"</formula>
    </cfRule>
    <cfRule type="expression" dxfId="22" priority="30">
      <formula>G$30="祝"</formula>
    </cfRule>
    <cfRule type="expression" dxfId="21" priority="31">
      <formula>G$30="日"</formula>
    </cfRule>
  </conditionalFormatting>
  <conditionalFormatting sqref="G35:AM37">
    <cfRule type="expression" dxfId="20" priority="28">
      <formula>G$34="日"</formula>
    </cfRule>
    <cfRule type="expression" dxfId="19" priority="29">
      <formula>G$34="土"</formula>
    </cfRule>
    <cfRule type="expression" dxfId="18" priority="27">
      <formula>G$34="祝"</formula>
    </cfRule>
  </conditionalFormatting>
  <conditionalFormatting sqref="G39:AM41">
    <cfRule type="expression" dxfId="17" priority="25">
      <formula>G$38="日"</formula>
    </cfRule>
    <cfRule type="expression" dxfId="16" priority="26">
      <formula>G$38="土"</formula>
    </cfRule>
    <cfRule type="expression" dxfId="15" priority="24">
      <formula>G$38="祝"</formula>
    </cfRule>
  </conditionalFormatting>
  <conditionalFormatting sqref="G43:AM45">
    <cfRule type="expression" dxfId="14" priority="23">
      <formula>G$42="土"</formula>
    </cfRule>
    <cfRule type="expression" dxfId="13" priority="21">
      <formula>G$42="祝"</formula>
    </cfRule>
    <cfRule type="expression" dxfId="12" priority="22">
      <formula>G$42="日"</formula>
    </cfRule>
  </conditionalFormatting>
  <conditionalFormatting sqref="G47:AM49">
    <cfRule type="expression" dxfId="11" priority="20">
      <formula>G$46="土"</formula>
    </cfRule>
    <cfRule type="expression" dxfId="10" priority="19">
      <formula>G$46="日"</formula>
    </cfRule>
    <cfRule type="expression" dxfId="9" priority="18">
      <formula>G$46="祝"</formula>
    </cfRule>
  </conditionalFormatting>
  <conditionalFormatting sqref="G51:AM53">
    <cfRule type="expression" dxfId="8" priority="17">
      <formula>G$50="土"</formula>
    </cfRule>
    <cfRule type="expression" dxfId="7" priority="16">
      <formula>G$50="日"</formula>
    </cfRule>
    <cfRule type="expression" dxfId="6" priority="15">
      <formula>G$50="祝"</formula>
    </cfRule>
  </conditionalFormatting>
  <conditionalFormatting sqref="G55:AM57">
    <cfRule type="expression" dxfId="5" priority="12">
      <formula>G$54="祝"</formula>
    </cfRule>
    <cfRule type="expression" dxfId="4" priority="14">
      <formula>G$54="土"</formula>
    </cfRule>
    <cfRule type="expression" dxfId="3" priority="13">
      <formula>G$54="日"</formula>
    </cfRule>
  </conditionalFormatting>
  <conditionalFormatting sqref="AC61">
    <cfRule type="expression" dxfId="2" priority="10">
      <formula>$AC$61="ＮＧ"</formula>
    </cfRule>
  </conditionalFormatting>
  <conditionalFormatting sqref="AI61">
    <cfRule type="expression" dxfId="1" priority="11">
      <formula>$AH$59="ＮＧ"</formula>
    </cfRule>
  </conditionalFormatting>
  <conditionalFormatting sqref="AI65">
    <cfRule type="expression" dxfId="0" priority="51">
      <formula>$AH$61="ＮＧ"</formula>
    </cfRule>
  </conditionalFormatting>
  <dataValidations count="1">
    <dataValidation type="list" allowBlank="1" showInputMessage="1" showErrorMessage="1" sqref="G51:AJ53 G35:AK37 G43:AK45 G39:AJ41 G23:AK25 G31:AJ33 G27:AK29 G15:AK17 G19:AJ21 G55:AK57 G47:AK49 G7:AK9 AL9:AM9 AK13:AM13 AL17:AM17 AK21:AM21 AL25:AM25 AL29:AM29 AK33:AM33 AL37:AM37 AK41:AM41 AL45:AM45 AL49:AM49 AK53:AM53 AL57:AM57 G11:AJ13" xr:uid="{D14F9348-77B2-475C-8D28-E17E72FE6AD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265625" defaultRowHeight="13"/>
  <cols>
    <col min="1" max="1" width="5.453125" bestFit="1" customWidth="1"/>
    <col min="25" max="25" width="2.7265625" customWidth="1"/>
    <col min="122" max="123" width="3.453125" bestFit="1" customWidth="1"/>
    <col min="154" max="154" width="3.453125" bestFit="1" customWidth="1"/>
    <col min="215" max="215" width="3.453125" bestFit="1" customWidth="1"/>
    <col min="246" max="246" width="3.453125" bestFit="1" customWidth="1"/>
    <col min="259" max="261" width="3.453125" bestFit="1" customWidth="1"/>
    <col min="275" max="276" width="3.453125" bestFit="1" customWidth="1"/>
    <col min="336" max="337" width="3.453125" bestFit="1" customWidth="1"/>
    <col min="368" max="368" width="3.453125" bestFit="1" customWidth="1"/>
    <col min="391" max="391" width="2.7265625" customWidth="1"/>
    <col min="399" max="399" width="3.453125" bestFit="1" customWidth="1"/>
    <col min="423" max="428" width="3.453125" bestFit="1" customWidth="1"/>
    <col min="457" max="459" width="3.45312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8D58-A962-43E3-92D5-1279E2B928A1}">
  <sheetPr>
    <pageSetUpPr fitToPage="1"/>
  </sheetPr>
  <dimension ref="B1:AT63"/>
  <sheetViews>
    <sheetView showGridLines="0" showZeros="0" tabSelected="1" view="pageBreakPreview" zoomScale="80" zoomScaleNormal="70" zoomScaleSheetLayoutView="80" zoomScalePageLayoutView="70" workbookViewId="0">
      <selection activeCell="AR39" sqref="AR39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27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21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21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214" t="s">
        <v>131</v>
      </c>
      <c r="AM5" s="214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17">
        <v>3</v>
      </c>
      <c r="C7" s="218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214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17">
        <f>B7+1</f>
        <v>4</v>
      </c>
      <c r="C10" s="218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214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17">
        <f>B10+1</f>
        <v>5</v>
      </c>
      <c r="C13" s="218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214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17">
        <f>B13+1</f>
        <v>6</v>
      </c>
      <c r="C16" s="218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214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17">
        <f>B16+1</f>
        <v>7</v>
      </c>
      <c r="C19" s="218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214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17">
        <f>B19+1</f>
        <v>8</v>
      </c>
      <c r="C22" s="218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214"/>
      <c r="AN22">
        <f>SUM(COUNTIF(G22:AK22,{"休"}))</f>
        <v>0</v>
      </c>
      <c r="AO22" s="214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17">
        <f>B22+1</f>
        <v>9</v>
      </c>
      <c r="C25" s="218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214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17">
        <f>B25+1</f>
        <v>10</v>
      </c>
      <c r="C28" s="218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214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17">
        <f>B28+1</f>
        <v>11</v>
      </c>
      <c r="C31" s="218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214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7"/>
      <c r="AM33" s="72"/>
      <c r="AO33" s="214"/>
    </row>
    <row r="34" spans="2:46" ht="12.75" customHeight="1">
      <c r="B34" s="217">
        <f>B31+1</f>
        <v>12</v>
      </c>
      <c r="C34" s="218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8" t="str">
        <f>IF(AN34=0,"",($AN$34+$AO$34)/($AQ$34+$AO$34))</f>
        <v/>
      </c>
      <c r="AM34" s="214"/>
      <c r="AN34">
        <f>SUM(COUNTIF(G34:AK34,{"休"}))</f>
        <v>0</v>
      </c>
      <c r="AO34" s="214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214"/>
    </row>
    <row r="37" spans="2:46" ht="12.75" customHeight="1">
      <c r="B37" s="217">
        <f>B7-2</f>
        <v>1</v>
      </c>
      <c r="C37" s="218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214"/>
      <c r="AN37">
        <f>SUM(COUNTIF(G37:AK37,{"休"}))</f>
        <v>0</v>
      </c>
      <c r="AO37" s="214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17">
        <f>B37+1</f>
        <v>2</v>
      </c>
      <c r="C40" s="218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214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17">
        <f>B40+1</f>
        <v>3</v>
      </c>
      <c r="C43" s="218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214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>
      <c r="O46" s="147"/>
      <c r="R46" s="64"/>
      <c r="S46" s="75"/>
      <c r="T46" s="214"/>
      <c r="U46" s="234"/>
      <c r="V46" s="234"/>
      <c r="W46" s="234"/>
      <c r="X46" s="234"/>
      <c r="Y46" s="234"/>
      <c r="Z46" s="64"/>
      <c r="AA46" s="214"/>
      <c r="AB46" s="65"/>
      <c r="AC46" s="235"/>
      <c r="AD46" s="235"/>
      <c r="AE46" s="236" t="s">
        <v>154</v>
      </c>
      <c r="AF46" s="236"/>
      <c r="AG46" s="236"/>
      <c r="AH46" s="236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110</v>
      </c>
      <c r="R47" s="63"/>
      <c r="S47" s="63"/>
      <c r="T47" s="214"/>
      <c r="U47" s="238"/>
      <c r="V47" s="238"/>
      <c r="W47" s="238"/>
      <c r="X47" s="238"/>
      <c r="Y47" s="238"/>
      <c r="Z47" s="219"/>
      <c r="AA47" s="219"/>
      <c r="AB47" s="219"/>
      <c r="AC47" s="235"/>
      <c r="AD47" s="235"/>
      <c r="AE47" s="237"/>
      <c r="AF47" s="237"/>
      <c r="AG47" s="237"/>
      <c r="AH47" s="23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108</v>
      </c>
      <c r="R48" s="63"/>
      <c r="S48" s="63"/>
      <c r="T48" s="214"/>
      <c r="U48" s="244"/>
      <c r="V48" s="244"/>
      <c r="W48" s="244"/>
      <c r="X48" s="244"/>
      <c r="Y48" s="244"/>
      <c r="Z48" s="245"/>
      <c r="AA48" s="245"/>
      <c r="AB48" s="245"/>
      <c r="AC48" s="187"/>
      <c r="AD48" s="148"/>
      <c r="AE48" s="246" t="s">
        <v>148</v>
      </c>
      <c r="AF48" s="247"/>
      <c r="AG48" s="247"/>
      <c r="AH48" s="248"/>
      <c r="AI48" s="235"/>
      <c r="AJ48" s="235"/>
    </row>
    <row r="49" spans="7:37" ht="18" customHeight="1">
      <c r="G49" t="s">
        <v>109</v>
      </c>
      <c r="T49" s="214"/>
      <c r="U49" s="244"/>
      <c r="V49" s="244"/>
      <c r="W49" s="244"/>
      <c r="X49" s="244"/>
      <c r="Y49" s="244"/>
      <c r="Z49" s="245"/>
      <c r="AA49" s="245"/>
      <c r="AB49" s="245"/>
      <c r="AC49" s="216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52" t="s">
        <v>111</v>
      </c>
      <c r="H50" s="161"/>
      <c r="I50" s="161"/>
      <c r="J50" s="205"/>
      <c r="K50" s="205"/>
      <c r="L50" s="205"/>
      <c r="M50" s="205"/>
      <c r="O50" s="147"/>
      <c r="R50" s="64"/>
      <c r="S50" s="75"/>
      <c r="T50" s="63"/>
      <c r="U50" s="220"/>
      <c r="V50" s="221"/>
      <c r="W50" s="221"/>
      <c r="X50" s="221"/>
      <c r="Y50" s="220"/>
      <c r="Z50" s="220"/>
      <c r="AA50" s="222"/>
      <c r="AB50" s="221"/>
      <c r="AE50" s="251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R51" s="63"/>
      <c r="S51" s="63"/>
      <c r="T51" s="214"/>
      <c r="U51" s="238"/>
      <c r="V51" s="238"/>
      <c r="W51" s="219"/>
      <c r="X51" s="219"/>
      <c r="Y51" s="219"/>
      <c r="Z51" s="219"/>
      <c r="AA51" s="219"/>
      <c r="AB51" s="219"/>
      <c r="AE51" s="254"/>
      <c r="AF51" s="255"/>
      <c r="AG51" s="255"/>
      <c r="AH51" s="256"/>
      <c r="AI51" s="257"/>
      <c r="AJ51" s="257"/>
      <c r="AK51" s="257"/>
    </row>
    <row r="52" spans="7:37" ht="18" customHeight="1">
      <c r="R52" s="63"/>
      <c r="S52" s="63"/>
      <c r="T52" s="214"/>
      <c r="U52" s="244"/>
      <c r="V52" s="244"/>
      <c r="W52" s="222"/>
      <c r="X52" s="258"/>
      <c r="Y52" s="258"/>
      <c r="Z52" s="258"/>
      <c r="AA52" s="258"/>
      <c r="AB52" s="219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4"/>
    </row>
    <row r="58" spans="7:37">
      <c r="X58" s="63"/>
      <c r="Y58" s="63"/>
      <c r="Z58" s="26"/>
      <c r="AA58" s="27"/>
      <c r="AE58" s="63"/>
      <c r="AF58" s="63"/>
      <c r="AG58" s="214"/>
    </row>
    <row r="59" spans="7:37">
      <c r="X59" s="63"/>
      <c r="Y59" s="63"/>
      <c r="Z59" s="26"/>
      <c r="AA59" s="243"/>
      <c r="AB59" s="243"/>
      <c r="AE59" s="63"/>
      <c r="AF59" s="63"/>
      <c r="AG59" s="214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4"/>
    </row>
    <row r="62" spans="7:37">
      <c r="X62" s="63"/>
      <c r="Y62" s="63"/>
      <c r="Z62" s="26"/>
      <c r="AA62" s="27"/>
      <c r="AE62" s="63"/>
      <c r="AF62" s="63"/>
      <c r="AG62" s="214"/>
    </row>
    <row r="63" spans="7:37">
      <c r="X63" s="63"/>
      <c r="Y63" s="63"/>
      <c r="Z63" s="26"/>
      <c r="AA63" s="243"/>
      <c r="AB63" s="243"/>
      <c r="AE63" s="63"/>
      <c r="AF63" s="63"/>
      <c r="AG63" s="214"/>
    </row>
  </sheetData>
  <mergeCells count="28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U46:Y4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653" priority="80">
      <formula>G$6="土"</formula>
    </cfRule>
    <cfRule type="expression" dxfId="652" priority="79">
      <formula>G$6="日"</formula>
    </cfRule>
    <cfRule type="expression" dxfId="651" priority="78">
      <formula>G$6="祝"</formula>
    </cfRule>
  </conditionalFormatting>
  <conditionalFormatting sqref="G10:AK11 AM10:AM11">
    <cfRule type="expression" dxfId="650" priority="77">
      <formula>G$9="土"</formula>
    </cfRule>
    <cfRule type="expression" dxfId="649" priority="76">
      <formula>G$9="日"</formula>
    </cfRule>
    <cfRule type="expression" dxfId="648" priority="75">
      <formula>G$9="祝"</formula>
    </cfRule>
  </conditionalFormatting>
  <conditionalFormatting sqref="G13:AK14 AM13:AM14">
    <cfRule type="expression" dxfId="647" priority="74">
      <formula>G$12="土"</formula>
    </cfRule>
    <cfRule type="expression" dxfId="646" priority="73">
      <formula>G$12="日"</formula>
    </cfRule>
    <cfRule type="expression" dxfId="645" priority="72">
      <formula>G$12="祝"</formula>
    </cfRule>
  </conditionalFormatting>
  <conditionalFormatting sqref="G16:AK17 AM16:AM17">
    <cfRule type="expression" dxfId="644" priority="70">
      <formula>G$15="日"</formula>
    </cfRule>
    <cfRule type="expression" dxfId="643" priority="71">
      <formula>G$15="土"</formula>
    </cfRule>
    <cfRule type="expression" dxfId="642" priority="69">
      <formula>G$15="祝"</formula>
    </cfRule>
  </conditionalFormatting>
  <conditionalFormatting sqref="G19:AK20 AM19:AM20">
    <cfRule type="expression" dxfId="641" priority="68">
      <formula>G$18="土"</formula>
    </cfRule>
    <cfRule type="expression" dxfId="640" priority="67">
      <formula>G$18="日"</formula>
    </cfRule>
    <cfRule type="expression" dxfId="639" priority="66">
      <formula>G$18="祝"</formula>
    </cfRule>
  </conditionalFormatting>
  <conditionalFormatting sqref="G22:AK23 AM22:AM23">
    <cfRule type="expression" dxfId="638" priority="65">
      <formula>G$21="土"</formula>
    </cfRule>
    <cfRule type="expression" dxfId="637" priority="64">
      <formula>G$21="日"</formula>
    </cfRule>
    <cfRule type="expression" dxfId="636" priority="63">
      <formula>G$21="祝"</formula>
    </cfRule>
  </conditionalFormatting>
  <conditionalFormatting sqref="G25:AK26 AM25:AM26">
    <cfRule type="expression" dxfId="635" priority="61">
      <formula>G$24="日"</formula>
    </cfRule>
    <cfRule type="expression" dxfId="634" priority="62">
      <formula>G$24="土"</formula>
    </cfRule>
    <cfRule type="expression" dxfId="633" priority="60">
      <formula>G$24="祝"</formula>
    </cfRule>
  </conditionalFormatting>
  <conditionalFormatting sqref="G28:AK29 AM28:AM29">
    <cfRule type="expression" dxfId="632" priority="59">
      <formula>G$27="土"</formula>
    </cfRule>
    <cfRule type="expression" dxfId="631" priority="58">
      <formula>G$27="日"</formula>
    </cfRule>
    <cfRule type="expression" dxfId="630" priority="57">
      <formula>G$27="祝"</formula>
    </cfRule>
  </conditionalFormatting>
  <conditionalFormatting sqref="G31:AK32 AM31:AM32">
    <cfRule type="expression" dxfId="629" priority="56">
      <formula>G$30="土"</formula>
    </cfRule>
    <cfRule type="expression" dxfId="628" priority="55">
      <formula>G$30="日"</formula>
    </cfRule>
    <cfRule type="expression" dxfId="627" priority="54">
      <formula>G$30="祝"</formula>
    </cfRule>
  </conditionalFormatting>
  <conditionalFormatting sqref="G34:AK35 AM34:AM35">
    <cfRule type="expression" dxfId="626" priority="53">
      <formula>G$33="土"</formula>
    </cfRule>
    <cfRule type="expression" dxfId="625" priority="52">
      <formula>G$33="日"</formula>
    </cfRule>
    <cfRule type="expression" dxfId="624" priority="51">
      <formula>G$33="祝"</formula>
    </cfRule>
  </conditionalFormatting>
  <conditionalFormatting sqref="G37:AK38 AM37:AM38">
    <cfRule type="expression" dxfId="623" priority="50">
      <formula>G$36="土"</formula>
    </cfRule>
    <cfRule type="expression" dxfId="622" priority="49">
      <formula>G$36="日"</formula>
    </cfRule>
    <cfRule type="expression" dxfId="621" priority="48">
      <formula>G$36="祝"</formula>
    </cfRule>
  </conditionalFormatting>
  <conditionalFormatting sqref="G40:AK41 AM40:AM41">
    <cfRule type="expression" dxfId="620" priority="47">
      <formula>G$39="土"</formula>
    </cfRule>
    <cfRule type="expression" dxfId="619" priority="46">
      <formula>G$39="日"</formula>
    </cfRule>
    <cfRule type="expression" dxfId="618" priority="45">
      <formula>G$39="祝"</formula>
    </cfRule>
  </conditionalFormatting>
  <conditionalFormatting sqref="G43:AK44 AM43:AM44">
    <cfRule type="expression" dxfId="617" priority="44">
      <formula>G$42="土"</formula>
    </cfRule>
    <cfRule type="expression" dxfId="616" priority="43">
      <formula>G$42="日"</formula>
    </cfRule>
    <cfRule type="expression" dxfId="615" priority="42">
      <formula>G$42="祝"</formula>
    </cfRule>
  </conditionalFormatting>
  <conditionalFormatting sqref="AC48">
    <cfRule type="expression" dxfId="614" priority="40">
      <formula>$AC$48="ＮＧ"</formula>
    </cfRule>
  </conditionalFormatting>
  <conditionalFormatting sqref="AI48">
    <cfRule type="expression" dxfId="613" priority="41">
      <formula>$AH$46="ＮＧ"</formula>
    </cfRule>
  </conditionalFormatting>
  <conditionalFormatting sqref="AI52">
    <cfRule type="expression" dxfId="612" priority="81">
      <formula>$AH$48="ＮＧ"</formula>
    </cfRule>
  </conditionalFormatting>
  <conditionalFormatting sqref="AL7:AL8">
    <cfRule type="expression" dxfId="611" priority="20">
      <formula>#REF!="日"</formula>
    </cfRule>
    <cfRule type="expression" dxfId="610" priority="19">
      <formula>#REF!="祝"</formula>
    </cfRule>
    <cfRule type="expression" dxfId="609" priority="21">
      <formula>#REF!="土"</formula>
    </cfRule>
  </conditionalFormatting>
  <conditionalFormatting sqref="AL10:AL11">
    <cfRule type="expression" dxfId="608" priority="23">
      <formula>#REF!="日"</formula>
    </cfRule>
    <cfRule type="expression" dxfId="607" priority="22">
      <formula>#REF!="祝"</formula>
    </cfRule>
    <cfRule type="expression" dxfId="606" priority="24">
      <formula>#REF!="土"</formula>
    </cfRule>
  </conditionalFormatting>
  <conditionalFormatting sqref="AL13:AL14">
    <cfRule type="expression" dxfId="605" priority="27">
      <formula>#REF!="土"</formula>
    </cfRule>
    <cfRule type="expression" dxfId="604" priority="26">
      <formula>#REF!="日"</formula>
    </cfRule>
    <cfRule type="expression" dxfId="603" priority="25">
      <formula>#REF!="祝"</formula>
    </cfRule>
  </conditionalFormatting>
  <conditionalFormatting sqref="AL16:AL17">
    <cfRule type="expression" dxfId="602" priority="30">
      <formula>#REF!="土"</formula>
    </cfRule>
    <cfRule type="expression" dxfId="601" priority="29">
      <formula>#REF!="日"</formula>
    </cfRule>
    <cfRule type="expression" dxfId="600" priority="28">
      <formula>#REF!="祝"</formula>
    </cfRule>
  </conditionalFormatting>
  <conditionalFormatting sqref="AL19:AL20">
    <cfRule type="expression" dxfId="599" priority="33">
      <formula>#REF!="土"</formula>
    </cfRule>
    <cfRule type="expression" dxfId="598" priority="32">
      <formula>#REF!="日"</formula>
    </cfRule>
    <cfRule type="expression" dxfId="597" priority="31">
      <formula>#REF!="祝"</formula>
    </cfRule>
  </conditionalFormatting>
  <conditionalFormatting sqref="AL22:AL23">
    <cfRule type="expression" dxfId="596" priority="36">
      <formula>#REF!="土"</formula>
    </cfRule>
    <cfRule type="expression" dxfId="595" priority="35">
      <formula>#REF!="日"</formula>
    </cfRule>
    <cfRule type="expression" dxfId="594" priority="34">
      <formula>#REF!="祝"</formula>
    </cfRule>
  </conditionalFormatting>
  <conditionalFormatting sqref="AL25:AL26">
    <cfRule type="expression" dxfId="593" priority="38">
      <formula>#REF!="日"</formula>
    </cfRule>
    <cfRule type="expression" dxfId="592" priority="37">
      <formula>#REF!="祝"</formula>
    </cfRule>
    <cfRule type="expression" dxfId="591" priority="39">
      <formula>#REF!="土"</formula>
    </cfRule>
  </conditionalFormatting>
  <conditionalFormatting sqref="AL28:AL29">
    <cfRule type="expression" dxfId="590" priority="16">
      <formula>#REF!="祝"</formula>
    </cfRule>
    <cfRule type="expression" dxfId="589" priority="18">
      <formula>#REF!="土"</formula>
    </cfRule>
    <cfRule type="expression" dxfId="588" priority="17">
      <formula>#REF!="日"</formula>
    </cfRule>
  </conditionalFormatting>
  <conditionalFormatting sqref="AL31:AL32">
    <cfRule type="expression" dxfId="587" priority="15">
      <formula>#REF!="土"</formula>
    </cfRule>
    <cfRule type="expression" dxfId="586" priority="14">
      <formula>#REF!="日"</formula>
    </cfRule>
    <cfRule type="expression" dxfId="585" priority="13">
      <formula>#REF!="祝"</formula>
    </cfRule>
  </conditionalFormatting>
  <conditionalFormatting sqref="AL34:AL35">
    <cfRule type="expression" dxfId="584" priority="12">
      <formula>#REF!="土"</formula>
    </cfRule>
    <cfRule type="expression" dxfId="583" priority="10">
      <formula>#REF!="祝"</formula>
    </cfRule>
    <cfRule type="expression" dxfId="582" priority="11">
      <formula>#REF!="日"</formula>
    </cfRule>
  </conditionalFormatting>
  <conditionalFormatting sqref="AL37:AL38">
    <cfRule type="expression" dxfId="581" priority="9">
      <formula>#REF!="土"</formula>
    </cfRule>
    <cfRule type="expression" dxfId="580" priority="8">
      <formula>#REF!="日"</formula>
    </cfRule>
    <cfRule type="expression" dxfId="579" priority="7">
      <formula>#REF!="祝"</formula>
    </cfRule>
  </conditionalFormatting>
  <conditionalFormatting sqref="AL40:AL41">
    <cfRule type="expression" dxfId="578" priority="6">
      <formula>#REF!="土"</formula>
    </cfRule>
    <cfRule type="expression" dxfId="577" priority="5">
      <formula>#REF!="日"</formula>
    </cfRule>
    <cfRule type="expression" dxfId="576" priority="4">
      <formula>#REF!="祝"</formula>
    </cfRule>
  </conditionalFormatting>
  <conditionalFormatting sqref="AL43:AL44">
    <cfRule type="expression" dxfId="575" priority="1">
      <formula>#REF!="祝"</formula>
    </cfRule>
    <cfRule type="expression" dxfId="574" priority="3">
      <formula>#REF!="土"</formula>
    </cfRule>
    <cfRule type="expression" dxfId="573" priority="2">
      <formula>#REF!="日"</formula>
    </cfRule>
  </conditionalFormatting>
  <dataValidations disablePrompts="1" count="1">
    <dataValidation type="list" allowBlank="1" showInputMessage="1" showErrorMessage="1" sqref="AM20 AM23 AM29 AM35 AM38 AM44 AM41 G43:AK44 G7:AK8 G10:AJ11 G13:AK14 AM14 G19:AK20 G22:AK23 G25:AJ26 G28:AK29 G31:AJ32 G34:AK35 G37:AK38 G40:AJ41 AM32 AM26 AM17 AM11 AM8 AK11 AK17 AK26 AK32 AK41 G16:AJ17" xr:uid="{037C741B-B1B4-40FC-B94B-5D7C5A7A7CFB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C1F3-3D27-4284-9870-7F2A8E0C85D9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Y50" sqref="Y50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11.90625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21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21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214" t="s">
        <v>131</v>
      </c>
      <c r="AM5" s="214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17">
        <v>3</v>
      </c>
      <c r="C7" s="218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214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17">
        <f>B7+1</f>
        <v>4</v>
      </c>
      <c r="C10" s="218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214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17">
        <f>B10+1</f>
        <v>5</v>
      </c>
      <c r="C13" s="218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214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17">
        <f>B13+1</f>
        <v>6</v>
      </c>
      <c r="C16" s="218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 t="s">
        <v>10</v>
      </c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75</v>
      </c>
      <c r="AA16" s="78" t="s">
        <v>75</v>
      </c>
      <c r="AB16" s="78" t="s">
        <v>10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75</v>
      </c>
      <c r="AH16" s="78" t="s">
        <v>75</v>
      </c>
      <c r="AI16" s="78" t="s">
        <v>10</v>
      </c>
      <c r="AJ16" s="78" t="s">
        <v>10</v>
      </c>
      <c r="AK16" s="79"/>
      <c r="AL16" s="208">
        <f>IF(AN16=0,"",($AN$16+$AO$16)/($AQ$16+$AO$16))</f>
        <v>0.25</v>
      </c>
      <c r="AM16" s="214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17">
        <f>B16+1</f>
        <v>7</v>
      </c>
      <c r="C19" s="218" t="s">
        <v>1</v>
      </c>
      <c r="D19" s="92" t="s">
        <v>9</v>
      </c>
      <c r="E19" s="93"/>
      <c r="F19" s="94"/>
      <c r="G19" s="77" t="s">
        <v>10</v>
      </c>
      <c r="H19" s="78" t="s">
        <v>75</v>
      </c>
      <c r="I19" s="78" t="s">
        <v>10</v>
      </c>
      <c r="J19" s="78" t="s">
        <v>75</v>
      </c>
      <c r="K19" s="78" t="s">
        <v>75</v>
      </c>
      <c r="L19" s="78" t="s">
        <v>10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75</v>
      </c>
      <c r="R19" s="78" t="s">
        <v>75</v>
      </c>
      <c r="S19" s="78" t="s">
        <v>10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214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17">
        <f>B19+1</f>
        <v>8</v>
      </c>
      <c r="C22" s="218" t="s">
        <v>1</v>
      </c>
      <c r="D22" s="92" t="s">
        <v>9</v>
      </c>
      <c r="E22" s="93"/>
      <c r="F22" s="94"/>
      <c r="G22" s="77" t="s">
        <v>75</v>
      </c>
      <c r="H22" s="78" t="s">
        <v>75</v>
      </c>
      <c r="I22" s="78" t="s">
        <v>10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75</v>
      </c>
      <c r="O22" s="78" t="s">
        <v>75</v>
      </c>
      <c r="P22" s="78" t="s">
        <v>10</v>
      </c>
      <c r="Q22" s="78" t="s">
        <v>10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75</v>
      </c>
      <c r="AC22" s="78" t="s">
        <v>75</v>
      </c>
      <c r="AD22" s="78" t="s">
        <v>10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75</v>
      </c>
      <c r="AJ22" s="78" t="s">
        <v>75</v>
      </c>
      <c r="AK22" s="79" t="s">
        <v>10</v>
      </c>
      <c r="AL22" s="208">
        <f>IF(AN22=0,"",($AN$22+$AO$22)/($AQ$22+$AO$22))</f>
        <v>0.39285714285714285</v>
      </c>
      <c r="AM22" s="214"/>
      <c r="AN22">
        <f>SUM(COUNTIF(G22:AK22,{"休"}))</f>
        <v>11</v>
      </c>
      <c r="AO22" s="214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17">
        <f>B22+1</f>
        <v>9</v>
      </c>
      <c r="C25" s="218" t="s">
        <v>1</v>
      </c>
      <c r="D25" s="92" t="s">
        <v>9</v>
      </c>
      <c r="E25" s="93"/>
      <c r="F25" s="94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75</v>
      </c>
      <c r="L25" s="78" t="s">
        <v>75</v>
      </c>
      <c r="M25" s="78" t="s">
        <v>10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75</v>
      </c>
      <c r="S25" s="78" t="s">
        <v>75</v>
      </c>
      <c r="T25" s="78" t="s">
        <v>10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75</v>
      </c>
      <c r="Z25" s="78" t="s">
        <v>75</v>
      </c>
      <c r="AA25" s="78" t="s">
        <v>10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/>
      <c r="AG25" s="78"/>
      <c r="AH25" s="78"/>
      <c r="AI25" s="78"/>
      <c r="AJ25" s="78"/>
      <c r="AK25" s="79"/>
      <c r="AL25" s="208">
        <f>IF(AN25=0,"",($AN$25+$AO$25)/($AQ$25+$AO$25))</f>
        <v>0.24</v>
      </c>
      <c r="AM25" s="214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17">
        <f>B25+1</f>
        <v>10</v>
      </c>
      <c r="C28" s="218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214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17">
        <f>B28+1</f>
        <v>11</v>
      </c>
      <c r="C31" s="218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214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9" t="s">
        <v>74</v>
      </c>
      <c r="AL33" s="207"/>
      <c r="AM33" s="72"/>
      <c r="AO33" s="214"/>
    </row>
    <row r="34" spans="2:46" ht="12.75" customHeight="1">
      <c r="B34" s="217">
        <f>B31+1</f>
        <v>12</v>
      </c>
      <c r="C34" s="218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8" t="str">
        <f>IF(AN34=0,"",($AN$34+$AO$34)/($AQ$34+$AO$34))</f>
        <v/>
      </c>
      <c r="AM34" s="214"/>
      <c r="AN34">
        <f>SUM(COUNTIF(G34:AK34,{"休"}))</f>
        <v>0</v>
      </c>
      <c r="AO34" s="214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10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214"/>
    </row>
    <row r="37" spans="2:46" ht="12.75" customHeight="1">
      <c r="B37" s="217">
        <f>B7-2</f>
        <v>1</v>
      </c>
      <c r="C37" s="218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214"/>
      <c r="AN37">
        <f>SUM(COUNTIF(G37:AK37,{"休"}))</f>
        <v>0</v>
      </c>
      <c r="AO37" s="214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17">
        <f>B37+1</f>
        <v>2</v>
      </c>
      <c r="C40" s="218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214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17">
        <f>B40+1</f>
        <v>3</v>
      </c>
      <c r="C43" s="218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214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>
      <c r="O46" s="304"/>
      <c r="P46" s="219"/>
      <c r="Q46" s="219"/>
      <c r="R46" s="220"/>
      <c r="S46" s="305"/>
      <c r="T46" s="222"/>
      <c r="U46" s="234"/>
      <c r="V46" s="234"/>
      <c r="W46" s="234"/>
      <c r="X46" s="234"/>
      <c r="Y46" s="234"/>
      <c r="Z46" s="220"/>
      <c r="AA46" s="222"/>
      <c r="AB46" s="221"/>
      <c r="AC46" s="235"/>
      <c r="AD46" s="235"/>
      <c r="AE46" s="260" t="s">
        <v>146</v>
      </c>
      <c r="AF46" s="260"/>
      <c r="AG46" s="260"/>
      <c r="AH46" s="260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s="219"/>
      <c r="P47" s="219"/>
      <c r="Q47" s="219"/>
      <c r="R47" s="306"/>
      <c r="S47" s="306"/>
      <c r="T47" s="222"/>
      <c r="U47" s="238"/>
      <c r="V47" s="238"/>
      <c r="W47" s="238"/>
      <c r="X47" s="238"/>
      <c r="Y47" s="238"/>
      <c r="Z47" s="219"/>
      <c r="AA47" s="219"/>
      <c r="AB47" s="219"/>
      <c r="AC47" s="235"/>
      <c r="AD47" s="235"/>
      <c r="AE47" s="261"/>
      <c r="AF47" s="261"/>
      <c r="AG47" s="261"/>
      <c r="AH47" s="261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O48" s="219"/>
      <c r="P48" s="219"/>
      <c r="Q48" s="219"/>
      <c r="R48" s="306"/>
      <c r="S48" s="306"/>
      <c r="T48" s="222"/>
      <c r="U48" s="244"/>
      <c r="V48" s="244"/>
      <c r="W48" s="244"/>
      <c r="X48" s="244"/>
      <c r="Y48" s="244"/>
      <c r="Z48" s="245"/>
      <c r="AA48" s="245"/>
      <c r="AB48" s="245"/>
      <c r="AC48" s="76"/>
      <c r="AD48" s="148"/>
      <c r="AE48" s="246" t="s">
        <v>148</v>
      </c>
      <c r="AF48" s="247"/>
      <c r="AG48" s="247"/>
      <c r="AH48" s="248"/>
      <c r="AI48" s="235"/>
      <c r="AJ48" s="235"/>
    </row>
    <row r="49" spans="7:37" ht="18" customHeight="1">
      <c r="O49" s="219"/>
      <c r="P49" s="219"/>
      <c r="Q49" s="219"/>
      <c r="R49" s="219"/>
      <c r="S49" s="219"/>
      <c r="T49" s="222"/>
      <c r="U49" s="244"/>
      <c r="V49" s="244"/>
      <c r="W49" s="244"/>
      <c r="X49" s="244"/>
      <c r="Y49" s="244"/>
      <c r="Z49" s="245"/>
      <c r="AA49" s="245"/>
      <c r="AB49" s="245"/>
      <c r="AC49" s="216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265"/>
      <c r="H50" s="265"/>
      <c r="I50" s="265"/>
      <c r="J50" s="266"/>
      <c r="K50" s="266"/>
      <c r="L50" s="266"/>
      <c r="M50" s="266"/>
      <c r="O50" s="304"/>
      <c r="P50" s="219"/>
      <c r="Q50" s="219"/>
      <c r="R50" s="220"/>
      <c r="S50" s="305"/>
      <c r="T50" s="306"/>
      <c r="U50" s="220"/>
      <c r="V50" s="221"/>
      <c r="W50" s="221"/>
      <c r="X50" s="221"/>
      <c r="Y50" s="220"/>
      <c r="Z50" s="220"/>
      <c r="AA50" s="222"/>
      <c r="AB50" s="221"/>
      <c r="AE50" s="251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O51" s="219"/>
      <c r="P51" s="219"/>
      <c r="Q51" s="219"/>
      <c r="R51" s="306"/>
      <c r="S51" s="306"/>
      <c r="T51" s="222"/>
      <c r="U51" s="238"/>
      <c r="V51" s="238"/>
      <c r="W51" s="219"/>
      <c r="X51" s="219"/>
      <c r="Y51" s="219"/>
      <c r="Z51" s="219"/>
      <c r="AA51" s="219"/>
      <c r="AB51" s="219"/>
      <c r="AE51" s="254"/>
      <c r="AF51" s="255"/>
      <c r="AG51" s="255"/>
      <c r="AH51" s="256"/>
      <c r="AI51" s="257"/>
      <c r="AJ51" s="257"/>
      <c r="AK51" s="257"/>
    </row>
    <row r="52" spans="7:37" ht="18" customHeight="1">
      <c r="O52" s="219"/>
      <c r="P52" s="219"/>
      <c r="Q52" s="219"/>
      <c r="R52" s="306"/>
      <c r="S52" s="306"/>
      <c r="T52" s="222"/>
      <c r="U52" s="244"/>
      <c r="V52" s="244"/>
      <c r="W52" s="222"/>
      <c r="X52" s="258"/>
      <c r="Y52" s="258"/>
      <c r="Z52" s="258"/>
      <c r="AA52" s="258"/>
      <c r="AB52" s="219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4"/>
    </row>
    <row r="58" spans="7:37">
      <c r="X58" s="63"/>
      <c r="Y58" s="63"/>
      <c r="Z58" s="26"/>
      <c r="AA58" s="27"/>
      <c r="AE58" s="63"/>
      <c r="AF58" s="63"/>
      <c r="AG58" s="214"/>
    </row>
    <row r="59" spans="7:37">
      <c r="X59" s="63"/>
      <c r="Y59" s="63"/>
      <c r="Z59" s="26"/>
      <c r="AA59" s="243"/>
      <c r="AB59" s="243"/>
      <c r="AE59" s="63"/>
      <c r="AF59" s="63"/>
      <c r="AG59" s="214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4"/>
    </row>
    <row r="62" spans="7:37">
      <c r="X62" s="63"/>
      <c r="Y62" s="63"/>
      <c r="Z62" s="26"/>
      <c r="AA62" s="27"/>
      <c r="AE62" s="63"/>
      <c r="AF62" s="63"/>
      <c r="AG62" s="214"/>
    </row>
    <row r="63" spans="7:37">
      <c r="X63" s="63"/>
      <c r="Y63" s="63"/>
      <c r="Z63" s="26"/>
      <c r="AA63" s="243"/>
      <c r="AB63" s="243"/>
      <c r="AE63" s="63"/>
      <c r="AF63" s="63"/>
      <c r="AG63" s="214"/>
    </row>
  </sheetData>
  <mergeCells count="30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U46:Y4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572" priority="80">
      <formula>G$6="土"</formula>
    </cfRule>
    <cfRule type="expression" dxfId="571" priority="79">
      <formula>G$6="日"</formula>
    </cfRule>
    <cfRule type="expression" dxfId="570" priority="78">
      <formula>G$6="祝"</formula>
    </cfRule>
  </conditionalFormatting>
  <conditionalFormatting sqref="G10:AK11 AM10:AM11">
    <cfRule type="expression" dxfId="569" priority="77">
      <formula>G$9="土"</formula>
    </cfRule>
    <cfRule type="expression" dxfId="568" priority="76">
      <formula>G$9="日"</formula>
    </cfRule>
    <cfRule type="expression" dxfId="567" priority="75">
      <formula>G$9="祝"</formula>
    </cfRule>
  </conditionalFormatting>
  <conditionalFormatting sqref="G13:AK14 AM13:AM14">
    <cfRule type="expression" dxfId="566" priority="74">
      <formula>G$12="土"</formula>
    </cfRule>
    <cfRule type="expression" dxfId="565" priority="73">
      <formula>G$12="日"</formula>
    </cfRule>
    <cfRule type="expression" dxfId="564" priority="72">
      <formula>G$12="祝"</formula>
    </cfRule>
  </conditionalFormatting>
  <conditionalFormatting sqref="G16:AK17 AM16:AM17">
    <cfRule type="expression" dxfId="563" priority="70">
      <formula>G$15="日"</formula>
    </cfRule>
    <cfRule type="expression" dxfId="562" priority="71">
      <formula>G$15="土"</formula>
    </cfRule>
    <cfRule type="expression" dxfId="561" priority="69">
      <formula>G$15="祝"</formula>
    </cfRule>
  </conditionalFormatting>
  <conditionalFormatting sqref="G19:AK20 AM19:AM20">
    <cfRule type="expression" dxfId="560" priority="68">
      <formula>G$18="土"</formula>
    </cfRule>
    <cfRule type="expression" dxfId="559" priority="67">
      <formula>G$18="日"</formula>
    </cfRule>
    <cfRule type="expression" dxfId="558" priority="66">
      <formula>G$18="祝"</formula>
    </cfRule>
  </conditionalFormatting>
  <conditionalFormatting sqref="G22:AK23 AM22:AM23">
    <cfRule type="expression" dxfId="557" priority="65">
      <formula>G$21="土"</formula>
    </cfRule>
    <cfRule type="expression" dxfId="556" priority="64">
      <formula>G$21="日"</formula>
    </cfRule>
    <cfRule type="expression" dxfId="555" priority="63">
      <formula>G$21="祝"</formula>
    </cfRule>
  </conditionalFormatting>
  <conditionalFormatting sqref="G25:AK26 AM25:AM26">
    <cfRule type="expression" dxfId="554" priority="61">
      <formula>G$24="日"</formula>
    </cfRule>
    <cfRule type="expression" dxfId="553" priority="62">
      <formula>G$24="土"</formula>
    </cfRule>
    <cfRule type="expression" dxfId="552" priority="60">
      <formula>G$24="祝"</formula>
    </cfRule>
  </conditionalFormatting>
  <conditionalFormatting sqref="G28:AK29 AM28:AM29">
    <cfRule type="expression" dxfId="551" priority="59">
      <formula>G$27="土"</formula>
    </cfRule>
    <cfRule type="expression" dxfId="550" priority="58">
      <formula>G$27="日"</formula>
    </cfRule>
    <cfRule type="expression" dxfId="549" priority="57">
      <formula>G$27="祝"</formula>
    </cfRule>
  </conditionalFormatting>
  <conditionalFormatting sqref="G31:AK32 AM31:AM32">
    <cfRule type="expression" dxfId="548" priority="56">
      <formula>G$30="土"</formula>
    </cfRule>
    <cfRule type="expression" dxfId="547" priority="55">
      <formula>G$30="日"</formula>
    </cfRule>
    <cfRule type="expression" dxfId="546" priority="54">
      <formula>G$30="祝"</formula>
    </cfRule>
  </conditionalFormatting>
  <conditionalFormatting sqref="G34:AK35 AM34:AM35">
    <cfRule type="expression" dxfId="545" priority="53">
      <formula>G$33="土"</formula>
    </cfRule>
    <cfRule type="expression" dxfId="544" priority="52">
      <formula>G$33="日"</formula>
    </cfRule>
    <cfRule type="expression" dxfId="543" priority="51">
      <formula>G$33="祝"</formula>
    </cfRule>
  </conditionalFormatting>
  <conditionalFormatting sqref="G37:AK38 AM37:AM38">
    <cfRule type="expression" dxfId="542" priority="50">
      <formula>G$36="土"</formula>
    </cfRule>
    <cfRule type="expression" dxfId="541" priority="49">
      <formula>G$36="日"</formula>
    </cfRule>
    <cfRule type="expression" dxfId="540" priority="48">
      <formula>G$36="祝"</formula>
    </cfRule>
  </conditionalFormatting>
  <conditionalFormatting sqref="G40:AK41 AM40:AM41">
    <cfRule type="expression" dxfId="539" priority="47">
      <formula>G$39="土"</formula>
    </cfRule>
    <cfRule type="expression" dxfId="538" priority="46">
      <formula>G$39="日"</formula>
    </cfRule>
    <cfRule type="expression" dxfId="537" priority="45">
      <formula>G$39="祝"</formula>
    </cfRule>
  </conditionalFormatting>
  <conditionalFormatting sqref="G43:AK44 AM43:AM44">
    <cfRule type="expression" dxfId="536" priority="44">
      <formula>G$42="土"</formula>
    </cfRule>
    <cfRule type="expression" dxfId="535" priority="43">
      <formula>G$42="日"</formula>
    </cfRule>
    <cfRule type="expression" dxfId="534" priority="42">
      <formula>G$42="祝"</formula>
    </cfRule>
  </conditionalFormatting>
  <conditionalFormatting sqref="AC48">
    <cfRule type="expression" dxfId="533" priority="40">
      <formula>$AC$48="ＮＧ"</formula>
    </cfRule>
  </conditionalFormatting>
  <conditionalFormatting sqref="AI48">
    <cfRule type="expression" dxfId="532" priority="41">
      <formula>$AH$46="ＮＧ"</formula>
    </cfRule>
  </conditionalFormatting>
  <conditionalFormatting sqref="AI52">
    <cfRule type="expression" dxfId="531" priority="81">
      <formula>$AH$48="ＮＧ"</formula>
    </cfRule>
  </conditionalFormatting>
  <conditionalFormatting sqref="AL7:AL8">
    <cfRule type="expression" dxfId="530" priority="20">
      <formula>#REF!="日"</formula>
    </cfRule>
    <cfRule type="expression" dxfId="529" priority="19">
      <formula>#REF!="祝"</formula>
    </cfRule>
    <cfRule type="expression" dxfId="528" priority="21">
      <formula>#REF!="土"</formula>
    </cfRule>
  </conditionalFormatting>
  <conditionalFormatting sqref="AL10:AL11">
    <cfRule type="expression" dxfId="527" priority="23">
      <formula>#REF!="日"</formula>
    </cfRule>
    <cfRule type="expression" dxfId="526" priority="22">
      <formula>#REF!="祝"</formula>
    </cfRule>
    <cfRule type="expression" dxfId="525" priority="24">
      <formula>#REF!="土"</formula>
    </cfRule>
  </conditionalFormatting>
  <conditionalFormatting sqref="AL13:AL14">
    <cfRule type="expression" dxfId="524" priority="27">
      <formula>#REF!="土"</formula>
    </cfRule>
    <cfRule type="expression" dxfId="523" priority="26">
      <formula>#REF!="日"</formula>
    </cfRule>
    <cfRule type="expression" dxfId="522" priority="25">
      <formula>#REF!="祝"</formula>
    </cfRule>
  </conditionalFormatting>
  <conditionalFormatting sqref="AL16:AL17">
    <cfRule type="expression" dxfId="521" priority="30">
      <formula>#REF!="土"</formula>
    </cfRule>
    <cfRule type="expression" dxfId="520" priority="29">
      <formula>#REF!="日"</formula>
    </cfRule>
    <cfRule type="expression" dxfId="519" priority="28">
      <formula>#REF!="祝"</formula>
    </cfRule>
  </conditionalFormatting>
  <conditionalFormatting sqref="AL19:AL20">
    <cfRule type="expression" dxfId="518" priority="33">
      <formula>#REF!="土"</formula>
    </cfRule>
    <cfRule type="expression" dxfId="517" priority="32">
      <formula>#REF!="日"</formula>
    </cfRule>
    <cfRule type="expression" dxfId="516" priority="31">
      <formula>#REF!="祝"</formula>
    </cfRule>
  </conditionalFormatting>
  <conditionalFormatting sqref="AL22:AL23">
    <cfRule type="expression" dxfId="515" priority="36">
      <formula>#REF!="土"</formula>
    </cfRule>
    <cfRule type="expression" dxfId="514" priority="35">
      <formula>#REF!="日"</formula>
    </cfRule>
    <cfRule type="expression" dxfId="513" priority="34">
      <formula>#REF!="祝"</formula>
    </cfRule>
  </conditionalFormatting>
  <conditionalFormatting sqref="AL25:AL26">
    <cfRule type="expression" dxfId="512" priority="38">
      <formula>#REF!="日"</formula>
    </cfRule>
    <cfRule type="expression" dxfId="511" priority="37">
      <formula>#REF!="祝"</formula>
    </cfRule>
    <cfRule type="expression" dxfId="510" priority="39">
      <formula>#REF!="土"</formula>
    </cfRule>
  </conditionalFormatting>
  <conditionalFormatting sqref="AL28:AL29">
    <cfRule type="expression" dxfId="509" priority="16">
      <formula>#REF!="祝"</formula>
    </cfRule>
    <cfRule type="expression" dxfId="508" priority="18">
      <formula>#REF!="土"</formula>
    </cfRule>
    <cfRule type="expression" dxfId="507" priority="17">
      <formula>#REF!="日"</formula>
    </cfRule>
  </conditionalFormatting>
  <conditionalFormatting sqref="AL31:AL32">
    <cfRule type="expression" dxfId="506" priority="15">
      <formula>#REF!="土"</formula>
    </cfRule>
    <cfRule type="expression" dxfId="505" priority="14">
      <formula>#REF!="日"</formula>
    </cfRule>
    <cfRule type="expression" dxfId="504" priority="13">
      <formula>#REF!="祝"</formula>
    </cfRule>
  </conditionalFormatting>
  <conditionalFormatting sqref="AL34:AL35">
    <cfRule type="expression" dxfId="503" priority="12">
      <formula>#REF!="土"</formula>
    </cfRule>
    <cfRule type="expression" dxfId="502" priority="10">
      <formula>#REF!="祝"</formula>
    </cfRule>
    <cfRule type="expression" dxfId="501" priority="11">
      <formula>#REF!="日"</formula>
    </cfRule>
  </conditionalFormatting>
  <conditionalFormatting sqref="AL37:AL38">
    <cfRule type="expression" dxfId="500" priority="9">
      <formula>#REF!="土"</formula>
    </cfRule>
    <cfRule type="expression" dxfId="499" priority="8">
      <formula>#REF!="日"</formula>
    </cfRule>
    <cfRule type="expression" dxfId="498" priority="7">
      <formula>#REF!="祝"</formula>
    </cfRule>
  </conditionalFormatting>
  <conditionalFormatting sqref="AL40:AL41">
    <cfRule type="expression" dxfId="497" priority="6">
      <formula>#REF!="土"</formula>
    </cfRule>
    <cfRule type="expression" dxfId="496" priority="5">
      <formula>#REF!="日"</formula>
    </cfRule>
    <cfRule type="expression" dxfId="495" priority="4">
      <formula>#REF!="祝"</formula>
    </cfRule>
  </conditionalFormatting>
  <conditionalFormatting sqref="AL43:AL44">
    <cfRule type="expression" dxfId="494" priority="1">
      <formula>#REF!="祝"</formula>
    </cfRule>
    <cfRule type="expression" dxfId="493" priority="3">
      <formula>#REF!="土"</formula>
    </cfRule>
    <cfRule type="expression" dxfId="492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A8172A4E-8AF9-4D9F-BAEC-5CB0F37A064E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3588-E224-4B43-BFD8-552517A68210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H17" sqref="H17"/>
      <selection pane="topRight" activeCell="H17" sqref="H17"/>
      <selection pane="bottomLeft" activeCell="H17" sqref="H17"/>
      <selection pane="bottomRight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27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131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126</v>
      </c>
      <c r="R46" s="64"/>
      <c r="S46" s="75"/>
      <c r="T46" s="1"/>
      <c r="U46" s="259" t="s">
        <v>145</v>
      </c>
      <c r="V46" s="259"/>
      <c r="W46" s="259"/>
      <c r="X46" s="259"/>
      <c r="Y46" s="259"/>
      <c r="Z46" s="64"/>
      <c r="AA46" s="1"/>
      <c r="AB46" s="65"/>
      <c r="AC46" s="235"/>
      <c r="AD46" s="235"/>
      <c r="AE46" s="260" t="s">
        <v>146</v>
      </c>
      <c r="AF46" s="260"/>
      <c r="AG46" s="260"/>
      <c r="AH46" s="260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139</v>
      </c>
      <c r="O47" t="s">
        <v>127</v>
      </c>
      <c r="R47" s="63"/>
      <c r="S47" s="63"/>
      <c r="T47" s="1"/>
      <c r="U47" s="262" t="s">
        <v>147</v>
      </c>
      <c r="V47" s="263"/>
      <c r="W47" s="263"/>
      <c r="X47" s="263"/>
      <c r="Y47" s="264"/>
      <c r="Z47" s="206"/>
      <c r="AC47" s="235"/>
      <c r="AD47" s="235"/>
      <c r="AE47" s="261"/>
      <c r="AF47" s="261"/>
      <c r="AG47" s="261"/>
      <c r="AH47" s="261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108</v>
      </c>
      <c r="R48" s="63"/>
      <c r="S48" s="63"/>
      <c r="T48" s="1"/>
      <c r="U48" s="268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69"/>
      <c r="W48" s="269"/>
      <c r="X48" s="269"/>
      <c r="Y48" s="270"/>
      <c r="Z48" s="257" t="s">
        <v>133</v>
      </c>
      <c r="AA48" s="257"/>
      <c r="AB48" s="257"/>
      <c r="AC48" s="187"/>
      <c r="AD48" s="148"/>
      <c r="AE48" s="246" t="s">
        <v>148</v>
      </c>
      <c r="AF48" s="247"/>
      <c r="AG48" s="247"/>
      <c r="AH48" s="248"/>
      <c r="AI48" s="235"/>
      <c r="AJ48" s="235"/>
    </row>
    <row r="49" spans="7:37" ht="18" customHeight="1" thickBot="1">
      <c r="G49" t="s">
        <v>109</v>
      </c>
      <c r="T49" s="1"/>
      <c r="U49" s="271"/>
      <c r="V49" s="272"/>
      <c r="W49" s="272"/>
      <c r="X49" s="272"/>
      <c r="Y49" s="273"/>
      <c r="Z49" s="257"/>
      <c r="AA49" s="257"/>
      <c r="AB49" s="25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52" t="s">
        <v>111</v>
      </c>
      <c r="H50" s="161"/>
      <c r="I50" s="161"/>
      <c r="J50" s="205"/>
      <c r="K50" s="205"/>
      <c r="L50" s="205"/>
      <c r="M50" s="205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G51" t="s">
        <v>140</v>
      </c>
      <c r="O51" t="s">
        <v>128</v>
      </c>
      <c r="R51" s="63"/>
      <c r="S51" s="63"/>
      <c r="T51" s="1" t="s">
        <v>64</v>
      </c>
      <c r="U51" s="267" t="str">
        <f>CONCATENATE($AN$47+$AO$47&amp;"日","/",$AQ$47+$AO$47&amp;"日")</f>
        <v>0日/0日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G52" t="s">
        <v>136</v>
      </c>
      <c r="R52" s="63"/>
      <c r="S52" s="63"/>
      <c r="T52" s="1" t="s">
        <v>64</v>
      </c>
      <c r="U52" s="274" t="str">
        <f>IF(AN47=0,"",($AN$47+$AO$47)/($AQ$47+$AO$47))</f>
        <v/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/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G53" t="s">
        <v>137</v>
      </c>
      <c r="AE53" s="243"/>
      <c r="AF53" s="243"/>
      <c r="AG53" s="243"/>
      <c r="AH53" s="243"/>
      <c r="AI53" s="243"/>
      <c r="AJ53" s="243"/>
    </row>
    <row r="54" spans="7:37">
      <c r="G54" t="s">
        <v>138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28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U46:Y46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491" priority="80">
      <formula>G$6="土"</formula>
    </cfRule>
    <cfRule type="expression" dxfId="490" priority="79">
      <formula>G$6="日"</formula>
    </cfRule>
    <cfRule type="expression" dxfId="489" priority="78">
      <formula>G$6="祝"</formula>
    </cfRule>
  </conditionalFormatting>
  <conditionalFormatting sqref="G10:AK11 AM10:AM11">
    <cfRule type="expression" dxfId="488" priority="77">
      <formula>G$9="土"</formula>
    </cfRule>
    <cfRule type="expression" dxfId="487" priority="76">
      <formula>G$9="日"</formula>
    </cfRule>
    <cfRule type="expression" dxfId="486" priority="75">
      <formula>G$9="祝"</formula>
    </cfRule>
  </conditionalFormatting>
  <conditionalFormatting sqref="G13:AK14 AM13:AM14">
    <cfRule type="expression" dxfId="485" priority="74">
      <formula>G$12="土"</formula>
    </cfRule>
    <cfRule type="expression" dxfId="484" priority="73">
      <formula>G$12="日"</formula>
    </cfRule>
    <cfRule type="expression" dxfId="483" priority="72">
      <formula>G$12="祝"</formula>
    </cfRule>
  </conditionalFormatting>
  <conditionalFormatting sqref="G16:AK17 AM16:AM17">
    <cfRule type="expression" dxfId="482" priority="70">
      <formula>G$15="日"</formula>
    </cfRule>
    <cfRule type="expression" dxfId="481" priority="71">
      <formula>G$15="土"</formula>
    </cfRule>
    <cfRule type="expression" dxfId="480" priority="69">
      <formula>G$15="祝"</formula>
    </cfRule>
  </conditionalFormatting>
  <conditionalFormatting sqref="G19:AK20 AM19:AM20">
    <cfRule type="expression" dxfId="479" priority="68">
      <formula>G$18="土"</formula>
    </cfRule>
    <cfRule type="expression" dxfId="478" priority="67">
      <formula>G$18="日"</formula>
    </cfRule>
    <cfRule type="expression" dxfId="477" priority="66">
      <formula>G$18="祝"</formula>
    </cfRule>
  </conditionalFormatting>
  <conditionalFormatting sqref="G22:AK23 AM22:AM23">
    <cfRule type="expression" dxfId="476" priority="65">
      <formula>G$21="土"</formula>
    </cfRule>
    <cfRule type="expression" dxfId="475" priority="64">
      <formula>G$21="日"</formula>
    </cfRule>
    <cfRule type="expression" dxfId="474" priority="63">
      <formula>G$21="祝"</formula>
    </cfRule>
  </conditionalFormatting>
  <conditionalFormatting sqref="G25:AK26 AM25:AM26">
    <cfRule type="expression" dxfId="473" priority="61">
      <formula>G$24="日"</formula>
    </cfRule>
    <cfRule type="expression" dxfId="472" priority="62">
      <formula>G$24="土"</formula>
    </cfRule>
    <cfRule type="expression" dxfId="471" priority="60">
      <formula>G$24="祝"</formula>
    </cfRule>
  </conditionalFormatting>
  <conditionalFormatting sqref="G28:AK29 AM28:AM29">
    <cfRule type="expression" dxfId="470" priority="59">
      <formula>G$27="土"</formula>
    </cfRule>
    <cfRule type="expression" dxfId="469" priority="58">
      <formula>G$27="日"</formula>
    </cfRule>
    <cfRule type="expression" dxfId="468" priority="57">
      <formula>G$27="祝"</formula>
    </cfRule>
  </conditionalFormatting>
  <conditionalFormatting sqref="G31:AK32 AM31:AM32">
    <cfRule type="expression" dxfId="467" priority="56">
      <formula>G$30="土"</formula>
    </cfRule>
    <cfRule type="expression" dxfId="466" priority="55">
      <formula>G$30="日"</formula>
    </cfRule>
    <cfRule type="expression" dxfId="465" priority="54">
      <formula>G$30="祝"</formula>
    </cfRule>
  </conditionalFormatting>
  <conditionalFormatting sqref="G34:AK35 AM34:AM35">
    <cfRule type="expression" dxfId="464" priority="53">
      <formula>G$33="土"</formula>
    </cfRule>
    <cfRule type="expression" dxfId="463" priority="52">
      <formula>G$33="日"</formula>
    </cfRule>
    <cfRule type="expression" dxfId="462" priority="51">
      <formula>G$33="祝"</formula>
    </cfRule>
  </conditionalFormatting>
  <conditionalFormatting sqref="G37:AK38 AM37:AM38">
    <cfRule type="expression" dxfId="461" priority="50">
      <formula>G$36="土"</formula>
    </cfRule>
    <cfRule type="expression" dxfId="460" priority="49">
      <formula>G$36="日"</formula>
    </cfRule>
    <cfRule type="expression" dxfId="459" priority="48">
      <formula>G$36="祝"</formula>
    </cfRule>
  </conditionalFormatting>
  <conditionalFormatting sqref="G40:AK41 AM40:AM41">
    <cfRule type="expression" dxfId="458" priority="47">
      <formula>G$39="土"</formula>
    </cfRule>
    <cfRule type="expression" dxfId="457" priority="46">
      <formula>G$39="日"</formula>
    </cfRule>
    <cfRule type="expression" dxfId="456" priority="45">
      <formula>G$39="祝"</formula>
    </cfRule>
  </conditionalFormatting>
  <conditionalFormatting sqref="G43:AK44 AM43:AM44">
    <cfRule type="expression" dxfId="455" priority="44">
      <formula>G$42="土"</formula>
    </cfRule>
    <cfRule type="expression" dxfId="454" priority="43">
      <formula>G$42="日"</formula>
    </cfRule>
    <cfRule type="expression" dxfId="453" priority="42">
      <formula>G$42="祝"</formula>
    </cfRule>
  </conditionalFormatting>
  <conditionalFormatting sqref="AC48">
    <cfRule type="expression" dxfId="452" priority="40">
      <formula>$AC$48="ＮＧ"</formula>
    </cfRule>
  </conditionalFormatting>
  <conditionalFormatting sqref="AI48">
    <cfRule type="expression" dxfId="451" priority="41">
      <formula>$AH$46="ＮＧ"</formula>
    </cfRule>
  </conditionalFormatting>
  <conditionalFormatting sqref="AI52">
    <cfRule type="expression" dxfId="450" priority="81">
      <formula>$AH$48="ＮＧ"</formula>
    </cfRule>
  </conditionalFormatting>
  <conditionalFormatting sqref="AL7:AL8">
    <cfRule type="expression" dxfId="449" priority="20">
      <formula>#REF!="日"</formula>
    </cfRule>
    <cfRule type="expression" dxfId="448" priority="19">
      <formula>#REF!="祝"</formula>
    </cfRule>
    <cfRule type="expression" dxfId="447" priority="21">
      <formula>#REF!="土"</formula>
    </cfRule>
  </conditionalFormatting>
  <conditionalFormatting sqref="AL10:AL11">
    <cfRule type="expression" dxfId="446" priority="23">
      <formula>#REF!="日"</formula>
    </cfRule>
    <cfRule type="expression" dxfId="445" priority="22">
      <formula>#REF!="祝"</formula>
    </cfRule>
    <cfRule type="expression" dxfId="444" priority="24">
      <formula>#REF!="土"</formula>
    </cfRule>
  </conditionalFormatting>
  <conditionalFormatting sqref="AL13:AL14">
    <cfRule type="expression" dxfId="443" priority="27">
      <formula>#REF!="土"</formula>
    </cfRule>
    <cfRule type="expression" dxfId="442" priority="26">
      <formula>#REF!="日"</formula>
    </cfRule>
    <cfRule type="expression" dxfId="441" priority="25">
      <formula>#REF!="祝"</formula>
    </cfRule>
  </conditionalFormatting>
  <conditionalFormatting sqref="AL16:AL17">
    <cfRule type="expression" dxfId="440" priority="30">
      <formula>#REF!="土"</formula>
    </cfRule>
    <cfRule type="expression" dxfId="439" priority="29">
      <formula>#REF!="日"</formula>
    </cfRule>
    <cfRule type="expression" dxfId="438" priority="28">
      <formula>#REF!="祝"</formula>
    </cfRule>
  </conditionalFormatting>
  <conditionalFormatting sqref="AL19:AL20">
    <cfRule type="expression" dxfId="437" priority="33">
      <formula>#REF!="土"</formula>
    </cfRule>
    <cfRule type="expression" dxfId="436" priority="32">
      <formula>#REF!="日"</formula>
    </cfRule>
    <cfRule type="expression" dxfId="435" priority="31">
      <formula>#REF!="祝"</formula>
    </cfRule>
  </conditionalFormatting>
  <conditionalFormatting sqref="AL22:AL23">
    <cfRule type="expression" dxfId="434" priority="36">
      <formula>#REF!="土"</formula>
    </cfRule>
    <cfRule type="expression" dxfId="433" priority="35">
      <formula>#REF!="日"</formula>
    </cfRule>
    <cfRule type="expression" dxfId="432" priority="34">
      <formula>#REF!="祝"</formula>
    </cfRule>
  </conditionalFormatting>
  <conditionalFormatting sqref="AL25:AL26">
    <cfRule type="expression" dxfId="431" priority="38">
      <formula>#REF!="日"</formula>
    </cfRule>
    <cfRule type="expression" dxfId="430" priority="37">
      <formula>#REF!="祝"</formula>
    </cfRule>
    <cfRule type="expression" dxfId="429" priority="39">
      <formula>#REF!="土"</formula>
    </cfRule>
  </conditionalFormatting>
  <conditionalFormatting sqref="AL28:AL29">
    <cfRule type="expression" dxfId="428" priority="16">
      <formula>#REF!="祝"</formula>
    </cfRule>
    <cfRule type="expression" dxfId="427" priority="18">
      <formula>#REF!="土"</formula>
    </cfRule>
    <cfRule type="expression" dxfId="426" priority="17">
      <formula>#REF!="日"</formula>
    </cfRule>
  </conditionalFormatting>
  <conditionalFormatting sqref="AL31:AL32">
    <cfRule type="expression" dxfId="425" priority="15">
      <formula>#REF!="土"</formula>
    </cfRule>
    <cfRule type="expression" dxfId="424" priority="14">
      <formula>#REF!="日"</formula>
    </cfRule>
    <cfRule type="expression" dxfId="423" priority="13">
      <formula>#REF!="祝"</formula>
    </cfRule>
  </conditionalFormatting>
  <conditionalFormatting sqref="AL34:AL35">
    <cfRule type="expression" dxfId="422" priority="12">
      <formula>#REF!="土"</formula>
    </cfRule>
    <cfRule type="expression" dxfId="421" priority="10">
      <formula>#REF!="祝"</formula>
    </cfRule>
    <cfRule type="expression" dxfId="420" priority="11">
      <formula>#REF!="日"</formula>
    </cfRule>
  </conditionalFormatting>
  <conditionalFormatting sqref="AL37:AL38">
    <cfRule type="expression" dxfId="419" priority="9">
      <formula>#REF!="土"</formula>
    </cfRule>
    <cfRule type="expression" dxfId="418" priority="8">
      <formula>#REF!="日"</formula>
    </cfRule>
    <cfRule type="expression" dxfId="417" priority="7">
      <formula>#REF!="祝"</formula>
    </cfRule>
  </conditionalFormatting>
  <conditionalFormatting sqref="AL40:AL41">
    <cfRule type="expression" dxfId="416" priority="6">
      <formula>#REF!="土"</formula>
    </cfRule>
    <cfRule type="expression" dxfId="415" priority="5">
      <formula>#REF!="日"</formula>
    </cfRule>
    <cfRule type="expression" dxfId="414" priority="4">
      <formula>#REF!="祝"</formula>
    </cfRule>
  </conditionalFormatting>
  <conditionalFormatting sqref="AL43:AL44">
    <cfRule type="expression" dxfId="413" priority="1">
      <formula>#REF!="祝"</formula>
    </cfRule>
    <cfRule type="expression" dxfId="412" priority="3">
      <formula>#REF!="土"</formula>
    </cfRule>
    <cfRule type="expression" dxfId="411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AM14 G19:AK20 G22:AK23 G25:AJ26 G28:AK29 G31:AJ32 G34:AK35 G37:AK38 G40:AJ41 AM32 AM26 AM17 AM11 AM8 AK11 AK17 AK26 AK32 AK41 G16:AJ17" xr:uid="{9722F922-61BA-4D49-9870-44DDA882AFC8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1DDA-ED09-4FB6-826D-C335D647349B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T39" sqref="T39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11.90625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131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8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8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5</v>
      </c>
      <c r="AT22" t="str">
        <f t="shared" ref="AT22" si="7">IF(AR22=AS22,"達成","未達成")</f>
        <v>未達成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8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未達成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9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10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126</v>
      </c>
      <c r="R46" s="64"/>
      <c r="S46" s="75"/>
      <c r="T46" s="1"/>
      <c r="U46" s="259" t="s">
        <v>145</v>
      </c>
      <c r="V46" s="259"/>
      <c r="W46" s="259"/>
      <c r="X46" s="259"/>
      <c r="Y46" s="259"/>
      <c r="Z46" s="64"/>
      <c r="AA46" s="1"/>
      <c r="AB46" s="65"/>
      <c r="AC46" s="235"/>
      <c r="AD46" s="235"/>
      <c r="AE46" s="260" t="s">
        <v>146</v>
      </c>
      <c r="AF46" s="260"/>
      <c r="AG46" s="260"/>
      <c r="AH46" s="260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127</v>
      </c>
      <c r="R47" s="63"/>
      <c r="S47" s="63"/>
      <c r="T47" s="1"/>
      <c r="U47" s="262" t="s">
        <v>147</v>
      </c>
      <c r="V47" s="263"/>
      <c r="W47" s="263"/>
      <c r="X47" s="263"/>
      <c r="Y47" s="264"/>
      <c r="Z47" s="206"/>
      <c r="AC47" s="235"/>
      <c r="AD47" s="235"/>
      <c r="AE47" s="261"/>
      <c r="AF47" s="261"/>
      <c r="AG47" s="261"/>
      <c r="AH47" s="261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68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69"/>
      <c r="W48" s="269"/>
      <c r="X48" s="269"/>
      <c r="Y48" s="270"/>
      <c r="Z48" s="257" t="s">
        <v>133</v>
      </c>
      <c r="AA48" s="257"/>
      <c r="AB48" s="257"/>
      <c r="AC48" s="76"/>
      <c r="AD48" s="148"/>
      <c r="AE48" s="246" t="s">
        <v>148</v>
      </c>
      <c r="AF48" s="247"/>
      <c r="AG48" s="247"/>
      <c r="AH48" s="248"/>
      <c r="AI48" s="235"/>
      <c r="AJ48" s="235"/>
    </row>
    <row r="49" spans="7:37" ht="18" customHeight="1" thickBot="1">
      <c r="T49" s="1"/>
      <c r="U49" s="271"/>
      <c r="V49" s="272"/>
      <c r="W49" s="272"/>
      <c r="X49" s="272"/>
      <c r="Y49" s="273"/>
      <c r="Z49" s="257"/>
      <c r="AA49" s="257"/>
      <c r="AB49" s="25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265"/>
      <c r="H50" s="265"/>
      <c r="I50" s="265"/>
      <c r="J50" s="266"/>
      <c r="K50" s="266"/>
      <c r="L50" s="266"/>
      <c r="M50" s="266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O51" t="s">
        <v>128</v>
      </c>
      <c r="R51" s="63"/>
      <c r="S51" s="63"/>
      <c r="T51" s="1" t="s">
        <v>64</v>
      </c>
      <c r="U51" s="267" t="str">
        <f>CONCATENATE($AN$47+$AO$47&amp;"日","/",$AQ$47+$AO$47&amp;"日")</f>
        <v>30日/100日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R52" s="63"/>
      <c r="S52" s="63"/>
      <c r="T52" s="1" t="s">
        <v>64</v>
      </c>
      <c r="U52" s="274">
        <f>IF(AN47=0,"",($AN$47+$AO$47)/($AQ$47+$AO$47))</f>
        <v>0.3</v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>4週8休以上</v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30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U46:Y46"/>
    <mergeCell ref="G50:I50"/>
    <mergeCell ref="J50:M50"/>
    <mergeCell ref="AE50:AH51"/>
    <mergeCell ref="AI50:AK51"/>
    <mergeCell ref="U51:V51"/>
    <mergeCell ref="AI52:AJ53"/>
    <mergeCell ref="AA59:AB59"/>
    <mergeCell ref="U48:Y49"/>
    <mergeCell ref="Z48:AB49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410" priority="80">
      <formula>G$6="土"</formula>
    </cfRule>
    <cfRule type="expression" dxfId="409" priority="79">
      <formula>G$6="日"</formula>
    </cfRule>
    <cfRule type="expression" dxfId="408" priority="78">
      <formula>G$6="祝"</formula>
    </cfRule>
  </conditionalFormatting>
  <conditionalFormatting sqref="G10:AK11 AM10:AM11">
    <cfRule type="expression" dxfId="407" priority="77">
      <formula>G$9="土"</formula>
    </cfRule>
    <cfRule type="expression" dxfId="406" priority="76">
      <formula>G$9="日"</formula>
    </cfRule>
    <cfRule type="expression" dxfId="405" priority="75">
      <formula>G$9="祝"</formula>
    </cfRule>
  </conditionalFormatting>
  <conditionalFormatting sqref="G13:AK14 AM13:AM14">
    <cfRule type="expression" dxfId="404" priority="74">
      <formula>G$12="土"</formula>
    </cfRule>
    <cfRule type="expression" dxfId="403" priority="73">
      <formula>G$12="日"</formula>
    </cfRule>
    <cfRule type="expression" dxfId="402" priority="72">
      <formula>G$12="祝"</formula>
    </cfRule>
  </conditionalFormatting>
  <conditionalFormatting sqref="G16:AK17 AM16:AM17">
    <cfRule type="expression" dxfId="401" priority="70">
      <formula>G$15="日"</formula>
    </cfRule>
    <cfRule type="expression" dxfId="400" priority="71">
      <formula>G$15="土"</formula>
    </cfRule>
    <cfRule type="expression" dxfId="399" priority="69">
      <formula>G$15="祝"</formula>
    </cfRule>
  </conditionalFormatting>
  <conditionalFormatting sqref="G19:AK20 AM19:AM20">
    <cfRule type="expression" dxfId="398" priority="68">
      <formula>G$18="土"</formula>
    </cfRule>
    <cfRule type="expression" dxfId="397" priority="67">
      <formula>G$18="日"</formula>
    </cfRule>
    <cfRule type="expression" dxfId="396" priority="66">
      <formula>G$18="祝"</formula>
    </cfRule>
  </conditionalFormatting>
  <conditionalFormatting sqref="G22:AK23 AM22:AM23">
    <cfRule type="expression" dxfId="395" priority="65">
      <formula>G$21="土"</formula>
    </cfRule>
    <cfRule type="expression" dxfId="394" priority="64">
      <formula>G$21="日"</formula>
    </cfRule>
    <cfRule type="expression" dxfId="393" priority="63">
      <formula>G$21="祝"</formula>
    </cfRule>
  </conditionalFormatting>
  <conditionalFormatting sqref="G25:AK26 AM25:AM26">
    <cfRule type="expression" dxfId="392" priority="61">
      <formula>G$24="日"</formula>
    </cfRule>
    <cfRule type="expression" dxfId="391" priority="62">
      <formula>G$24="土"</formula>
    </cfRule>
    <cfRule type="expression" dxfId="390" priority="60">
      <formula>G$24="祝"</formula>
    </cfRule>
  </conditionalFormatting>
  <conditionalFormatting sqref="G28:AK29 AM28:AM29">
    <cfRule type="expression" dxfId="389" priority="59">
      <formula>G$27="土"</formula>
    </cfRule>
    <cfRule type="expression" dxfId="388" priority="58">
      <formula>G$27="日"</formula>
    </cfRule>
    <cfRule type="expression" dxfId="387" priority="57">
      <formula>G$27="祝"</formula>
    </cfRule>
  </conditionalFormatting>
  <conditionalFormatting sqref="G31:AK32 AM31:AM32">
    <cfRule type="expression" dxfId="386" priority="56">
      <formula>G$30="土"</formula>
    </cfRule>
    <cfRule type="expression" dxfId="385" priority="55">
      <formula>G$30="日"</formula>
    </cfRule>
    <cfRule type="expression" dxfId="384" priority="54">
      <formula>G$30="祝"</formula>
    </cfRule>
  </conditionalFormatting>
  <conditionalFormatting sqref="G34:AK35 AM34:AM35">
    <cfRule type="expression" dxfId="383" priority="53">
      <formula>G$33="土"</formula>
    </cfRule>
    <cfRule type="expression" dxfId="382" priority="52">
      <formula>G$33="日"</formula>
    </cfRule>
    <cfRule type="expression" dxfId="381" priority="51">
      <formula>G$33="祝"</formula>
    </cfRule>
  </conditionalFormatting>
  <conditionalFormatting sqref="G37:AK38 AM37:AM38">
    <cfRule type="expression" dxfId="380" priority="50">
      <formula>G$36="土"</formula>
    </cfRule>
    <cfRule type="expression" dxfId="379" priority="49">
      <formula>G$36="日"</formula>
    </cfRule>
    <cfRule type="expression" dxfId="378" priority="48">
      <formula>G$36="祝"</formula>
    </cfRule>
  </conditionalFormatting>
  <conditionalFormatting sqref="G40:AK41 AM40:AM41">
    <cfRule type="expression" dxfId="377" priority="47">
      <formula>G$39="土"</formula>
    </cfRule>
    <cfRule type="expression" dxfId="376" priority="46">
      <formula>G$39="日"</formula>
    </cfRule>
    <cfRule type="expression" dxfId="375" priority="45">
      <formula>G$39="祝"</formula>
    </cfRule>
  </conditionalFormatting>
  <conditionalFormatting sqref="G43:AK44 AM43:AM44">
    <cfRule type="expression" dxfId="374" priority="44">
      <formula>G$42="土"</formula>
    </cfRule>
    <cfRule type="expression" dxfId="373" priority="43">
      <formula>G$42="日"</formula>
    </cfRule>
    <cfRule type="expression" dxfId="372" priority="42">
      <formula>G$42="祝"</formula>
    </cfRule>
  </conditionalFormatting>
  <conditionalFormatting sqref="AC48">
    <cfRule type="expression" dxfId="371" priority="40">
      <formula>$AC$48="ＮＧ"</formula>
    </cfRule>
  </conditionalFormatting>
  <conditionalFormatting sqref="AI48">
    <cfRule type="expression" dxfId="370" priority="41">
      <formula>$AH$46="ＮＧ"</formula>
    </cfRule>
  </conditionalFormatting>
  <conditionalFormatting sqref="AI52">
    <cfRule type="expression" dxfId="369" priority="81">
      <formula>$AH$48="ＮＧ"</formula>
    </cfRule>
  </conditionalFormatting>
  <conditionalFormatting sqref="AL7:AL8">
    <cfRule type="expression" dxfId="368" priority="20">
      <formula>#REF!="日"</formula>
    </cfRule>
    <cfRule type="expression" dxfId="367" priority="19">
      <formula>#REF!="祝"</formula>
    </cfRule>
    <cfRule type="expression" dxfId="366" priority="21">
      <formula>#REF!="土"</formula>
    </cfRule>
  </conditionalFormatting>
  <conditionalFormatting sqref="AL10:AL11">
    <cfRule type="expression" dxfId="365" priority="23">
      <formula>#REF!="日"</formula>
    </cfRule>
    <cfRule type="expression" dxfId="364" priority="22">
      <formula>#REF!="祝"</formula>
    </cfRule>
    <cfRule type="expression" dxfId="363" priority="24">
      <formula>#REF!="土"</formula>
    </cfRule>
  </conditionalFormatting>
  <conditionalFormatting sqref="AL13:AL14">
    <cfRule type="expression" dxfId="362" priority="27">
      <formula>#REF!="土"</formula>
    </cfRule>
    <cfRule type="expression" dxfId="361" priority="26">
      <formula>#REF!="日"</formula>
    </cfRule>
    <cfRule type="expression" dxfId="360" priority="25">
      <formula>#REF!="祝"</formula>
    </cfRule>
  </conditionalFormatting>
  <conditionalFormatting sqref="AL16:AL17">
    <cfRule type="expression" dxfId="359" priority="30">
      <formula>#REF!="土"</formula>
    </cfRule>
    <cfRule type="expression" dxfId="358" priority="29">
      <formula>#REF!="日"</formula>
    </cfRule>
    <cfRule type="expression" dxfId="357" priority="28">
      <formula>#REF!="祝"</formula>
    </cfRule>
  </conditionalFormatting>
  <conditionalFormatting sqref="AL19:AL20">
    <cfRule type="expression" dxfId="356" priority="33">
      <formula>#REF!="土"</formula>
    </cfRule>
    <cfRule type="expression" dxfId="355" priority="32">
      <formula>#REF!="日"</formula>
    </cfRule>
    <cfRule type="expression" dxfId="354" priority="31">
      <formula>#REF!="祝"</formula>
    </cfRule>
  </conditionalFormatting>
  <conditionalFormatting sqref="AL22:AL23">
    <cfRule type="expression" dxfId="353" priority="36">
      <formula>#REF!="土"</formula>
    </cfRule>
    <cfRule type="expression" dxfId="352" priority="35">
      <formula>#REF!="日"</formula>
    </cfRule>
    <cfRule type="expression" dxfId="351" priority="34">
      <formula>#REF!="祝"</formula>
    </cfRule>
  </conditionalFormatting>
  <conditionalFormatting sqref="AL25:AL26">
    <cfRule type="expression" dxfId="350" priority="38">
      <formula>#REF!="日"</formula>
    </cfRule>
    <cfRule type="expression" dxfId="349" priority="37">
      <formula>#REF!="祝"</formula>
    </cfRule>
    <cfRule type="expression" dxfId="348" priority="39">
      <formula>#REF!="土"</formula>
    </cfRule>
  </conditionalFormatting>
  <conditionalFormatting sqref="AL28:AL29">
    <cfRule type="expression" dxfId="347" priority="16">
      <formula>#REF!="祝"</formula>
    </cfRule>
    <cfRule type="expression" dxfId="346" priority="18">
      <formula>#REF!="土"</formula>
    </cfRule>
    <cfRule type="expression" dxfId="345" priority="17">
      <formula>#REF!="日"</formula>
    </cfRule>
  </conditionalFormatting>
  <conditionalFormatting sqref="AL31:AL32">
    <cfRule type="expression" dxfId="344" priority="15">
      <formula>#REF!="土"</formula>
    </cfRule>
    <cfRule type="expression" dxfId="343" priority="14">
      <formula>#REF!="日"</formula>
    </cfRule>
    <cfRule type="expression" dxfId="342" priority="13">
      <formula>#REF!="祝"</formula>
    </cfRule>
  </conditionalFormatting>
  <conditionalFormatting sqref="AL34:AL35">
    <cfRule type="expression" dxfId="341" priority="12">
      <formula>#REF!="土"</formula>
    </cfRule>
    <cfRule type="expression" dxfId="340" priority="10">
      <formula>#REF!="祝"</formula>
    </cfRule>
    <cfRule type="expression" dxfId="339" priority="11">
      <formula>#REF!="日"</formula>
    </cfRule>
  </conditionalFormatting>
  <conditionalFormatting sqref="AL37:AL38">
    <cfRule type="expression" dxfId="338" priority="9">
      <formula>#REF!="土"</formula>
    </cfRule>
    <cfRule type="expression" dxfId="337" priority="8">
      <formula>#REF!="日"</formula>
    </cfRule>
    <cfRule type="expression" dxfId="336" priority="7">
      <formula>#REF!="祝"</formula>
    </cfRule>
  </conditionalFormatting>
  <conditionalFormatting sqref="AL40:AL41">
    <cfRule type="expression" dxfId="335" priority="6">
      <formula>#REF!="土"</formula>
    </cfRule>
    <cfRule type="expression" dxfId="334" priority="5">
      <formula>#REF!="日"</formula>
    </cfRule>
    <cfRule type="expression" dxfId="333" priority="4">
      <formula>#REF!="祝"</formula>
    </cfRule>
  </conditionalFormatting>
  <conditionalFormatting sqref="AL43:AL44">
    <cfRule type="expression" dxfId="332" priority="1">
      <formula>#REF!="祝"</formula>
    </cfRule>
    <cfRule type="expression" dxfId="331" priority="3">
      <formula>#REF!="土"</formula>
    </cfRule>
    <cfRule type="expression" dxfId="330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C68388C-65FF-4A48-B2FA-73E4EBEF603B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1D4-B0E8-4CA5-83B6-E97982525F67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33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27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131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8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8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8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8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126</v>
      </c>
      <c r="R46" s="64"/>
      <c r="S46" s="75"/>
      <c r="T46" s="1"/>
      <c r="U46" s="64"/>
      <c r="V46" s="65" t="s">
        <v>129</v>
      </c>
      <c r="W46" s="65"/>
      <c r="X46" s="65"/>
      <c r="Y46" s="64"/>
      <c r="Z46" s="64"/>
      <c r="AA46" s="1"/>
      <c r="AB46" s="65"/>
      <c r="AC46" s="235"/>
      <c r="AD46" s="235"/>
      <c r="AE46" s="235" t="s">
        <v>106</v>
      </c>
      <c r="AF46" s="235"/>
      <c r="AG46" s="235"/>
      <c r="AH46" s="235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139</v>
      </c>
      <c r="O47" t="s">
        <v>127</v>
      </c>
      <c r="R47" s="63"/>
      <c r="S47" s="63"/>
      <c r="T47" s="1"/>
      <c r="U47" s="262" t="s">
        <v>130</v>
      </c>
      <c r="V47" s="263"/>
      <c r="W47" s="263"/>
      <c r="X47" s="263"/>
      <c r="Y47" s="264"/>
      <c r="Z47" s="206"/>
      <c r="AC47" s="235"/>
      <c r="AD47" s="235"/>
      <c r="AE47" s="267"/>
      <c r="AF47" s="267"/>
      <c r="AG47" s="267"/>
      <c r="AH47" s="26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108</v>
      </c>
      <c r="R48" s="63"/>
      <c r="S48" s="63"/>
      <c r="T48" s="1"/>
      <c r="U48" s="268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69"/>
      <c r="W48" s="269"/>
      <c r="X48" s="269"/>
      <c r="Y48" s="270"/>
      <c r="Z48" s="257" t="s">
        <v>133</v>
      </c>
      <c r="AA48" s="257"/>
      <c r="AB48" s="257"/>
      <c r="AC48" s="187"/>
      <c r="AD48" s="148"/>
      <c r="AE48" s="279" t="s">
        <v>107</v>
      </c>
      <c r="AF48" s="247"/>
      <c r="AG48" s="247"/>
      <c r="AH48" s="248"/>
      <c r="AI48" s="235"/>
      <c r="AJ48" s="235"/>
    </row>
    <row r="49" spans="7:37" ht="18" customHeight="1" thickBot="1">
      <c r="G49" t="s">
        <v>109</v>
      </c>
      <c r="T49" s="1"/>
      <c r="U49" s="271"/>
      <c r="V49" s="272"/>
      <c r="W49" s="272"/>
      <c r="X49" s="272"/>
      <c r="Y49" s="273"/>
      <c r="Z49" s="257"/>
      <c r="AA49" s="257"/>
      <c r="AB49" s="25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52" t="s">
        <v>111</v>
      </c>
      <c r="H50" s="161"/>
      <c r="I50" s="161"/>
      <c r="J50" s="205"/>
      <c r="K50" s="205"/>
      <c r="L50" s="205"/>
      <c r="M50" s="205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G51" t="s">
        <v>140</v>
      </c>
      <c r="O51" t="s">
        <v>128</v>
      </c>
      <c r="R51" s="63"/>
      <c r="S51" s="63"/>
      <c r="T51" s="1" t="s">
        <v>64</v>
      </c>
      <c r="U51" s="267" t="str">
        <f>CONCATENATE($AN$47+$AO$47&amp;"日","/",$AQ$47+$AO$47&amp;"日")</f>
        <v>0日/0日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G52" t="s">
        <v>136</v>
      </c>
      <c r="R52" s="63"/>
      <c r="S52" s="63"/>
      <c r="T52" s="1" t="s">
        <v>64</v>
      </c>
      <c r="U52" s="274" t="str">
        <f>IF(AN47=0,"",($AN$47+$AO$47)/($AQ$47+$AO$47))</f>
        <v/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/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G53" t="s">
        <v>137</v>
      </c>
      <c r="AE53" s="243"/>
      <c r="AF53" s="243"/>
      <c r="AG53" s="243"/>
      <c r="AH53" s="243"/>
      <c r="AI53" s="243"/>
      <c r="AJ53" s="243"/>
    </row>
    <row r="54" spans="7:37">
      <c r="G54" t="s">
        <v>138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27">
    <mergeCell ref="AA63:AB63"/>
    <mergeCell ref="U47:Y47"/>
    <mergeCell ref="U48:Y49"/>
    <mergeCell ref="Z48:AB49"/>
    <mergeCell ref="U52:V52"/>
    <mergeCell ref="X52:AA52"/>
    <mergeCell ref="U51:V51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329" priority="197">
      <formula>G$6="土"</formula>
    </cfRule>
    <cfRule type="expression" dxfId="328" priority="196">
      <formula>G$6="日"</formula>
    </cfRule>
    <cfRule type="expression" dxfId="327" priority="195">
      <formula>G$6="祝"</formula>
    </cfRule>
  </conditionalFormatting>
  <conditionalFormatting sqref="G10:AK11 AM10:AM11">
    <cfRule type="expression" dxfId="326" priority="194">
      <formula>G$9="土"</formula>
    </cfRule>
    <cfRule type="expression" dxfId="325" priority="193">
      <formula>G$9="日"</formula>
    </cfRule>
    <cfRule type="expression" dxfId="324" priority="192">
      <formula>G$9="祝"</formula>
    </cfRule>
  </conditionalFormatting>
  <conditionalFormatting sqref="G13:AK14 AM13:AM14">
    <cfRule type="expression" dxfId="323" priority="191">
      <formula>G$12="土"</formula>
    </cfRule>
    <cfRule type="expression" dxfId="322" priority="190">
      <formula>G$12="日"</formula>
    </cfRule>
    <cfRule type="expression" dxfId="321" priority="189">
      <formula>G$12="祝"</formula>
    </cfRule>
  </conditionalFormatting>
  <conditionalFormatting sqref="G16:AK17 AM16:AM17">
    <cfRule type="expression" dxfId="320" priority="187">
      <formula>G$15="日"</formula>
    </cfRule>
    <cfRule type="expression" dxfId="319" priority="188">
      <formula>G$15="土"</formula>
    </cfRule>
    <cfRule type="expression" dxfId="318" priority="186">
      <formula>G$15="祝"</formula>
    </cfRule>
  </conditionalFormatting>
  <conditionalFormatting sqref="G19:AK20 AM19:AM20">
    <cfRule type="expression" dxfId="317" priority="185">
      <formula>G$18="土"</formula>
    </cfRule>
    <cfRule type="expression" dxfId="316" priority="184">
      <formula>G$18="日"</formula>
    </cfRule>
    <cfRule type="expression" dxfId="315" priority="183">
      <formula>G$18="祝"</formula>
    </cfRule>
  </conditionalFormatting>
  <conditionalFormatting sqref="G22:AK23 AM22:AM23">
    <cfRule type="expression" dxfId="314" priority="182">
      <formula>G$21="土"</formula>
    </cfRule>
    <cfRule type="expression" dxfId="313" priority="181">
      <formula>G$21="日"</formula>
    </cfRule>
    <cfRule type="expression" dxfId="312" priority="180">
      <formula>G$21="祝"</formula>
    </cfRule>
  </conditionalFormatting>
  <conditionalFormatting sqref="G25:AK26 AM25:AM26">
    <cfRule type="expression" dxfId="311" priority="178">
      <formula>G$24="日"</formula>
    </cfRule>
    <cfRule type="expression" dxfId="310" priority="179">
      <formula>G$24="土"</formula>
    </cfRule>
    <cfRule type="expression" dxfId="309" priority="177">
      <formula>G$24="祝"</formula>
    </cfRule>
  </conditionalFormatting>
  <conditionalFormatting sqref="G28:AK29 AM28:AM29">
    <cfRule type="expression" dxfId="308" priority="176">
      <formula>G$27="土"</formula>
    </cfRule>
    <cfRule type="expression" dxfId="307" priority="175">
      <formula>G$27="日"</formula>
    </cfRule>
    <cfRule type="expression" dxfId="306" priority="174">
      <formula>G$27="祝"</formula>
    </cfRule>
  </conditionalFormatting>
  <conditionalFormatting sqref="G31:AK32 AM31:AM32">
    <cfRule type="expression" dxfId="305" priority="173">
      <formula>G$30="土"</formula>
    </cfRule>
    <cfRule type="expression" dxfId="304" priority="172">
      <formula>G$30="日"</formula>
    </cfRule>
    <cfRule type="expression" dxfId="303" priority="171">
      <formula>G$30="祝"</formula>
    </cfRule>
  </conditionalFormatting>
  <conditionalFormatting sqref="G34:AK35 AM34:AM35">
    <cfRule type="expression" dxfId="302" priority="170">
      <formula>G$33="土"</formula>
    </cfRule>
    <cfRule type="expression" dxfId="301" priority="169">
      <formula>G$33="日"</formula>
    </cfRule>
    <cfRule type="expression" dxfId="300" priority="168">
      <formula>G$33="祝"</formula>
    </cfRule>
  </conditionalFormatting>
  <conditionalFormatting sqref="G37:AK38 AM37:AM38">
    <cfRule type="expression" dxfId="299" priority="167">
      <formula>G$36="土"</formula>
    </cfRule>
    <cfRule type="expression" dxfId="298" priority="166">
      <formula>G$36="日"</formula>
    </cfRule>
    <cfRule type="expression" dxfId="297" priority="165">
      <formula>G$36="祝"</formula>
    </cfRule>
  </conditionalFormatting>
  <conditionalFormatting sqref="G40:AK41 AM40:AM41">
    <cfRule type="expression" dxfId="296" priority="164">
      <formula>G$39="土"</formula>
    </cfRule>
    <cfRule type="expression" dxfId="295" priority="163">
      <formula>G$39="日"</formula>
    </cfRule>
    <cfRule type="expression" dxfId="294" priority="162">
      <formula>G$39="祝"</formula>
    </cfRule>
  </conditionalFormatting>
  <conditionalFormatting sqref="G43:AK44 AM43:AM44">
    <cfRule type="expression" dxfId="293" priority="161">
      <formula>G$42="土"</formula>
    </cfRule>
    <cfRule type="expression" dxfId="292" priority="160">
      <formula>G$42="日"</formula>
    </cfRule>
    <cfRule type="expression" dxfId="291" priority="159">
      <formula>G$42="祝"</formula>
    </cfRule>
  </conditionalFormatting>
  <conditionalFormatting sqref="AC48">
    <cfRule type="expression" dxfId="290" priority="157">
      <formula>$AC$48="ＮＧ"</formula>
    </cfRule>
  </conditionalFormatting>
  <conditionalFormatting sqref="AI48">
    <cfRule type="expression" dxfId="289" priority="158">
      <formula>$AH$46="ＮＧ"</formula>
    </cfRule>
  </conditionalFormatting>
  <conditionalFormatting sqref="AI52">
    <cfRule type="expression" dxfId="288" priority="198">
      <formula>$AH$48="ＮＧ"</formula>
    </cfRule>
  </conditionalFormatting>
  <conditionalFormatting sqref="AL7:AL8">
    <cfRule type="expression" dxfId="287" priority="20">
      <formula>#REF!="日"</formula>
    </cfRule>
    <cfRule type="expression" dxfId="286" priority="19">
      <formula>#REF!="祝"</formula>
    </cfRule>
    <cfRule type="expression" dxfId="285" priority="21">
      <formula>#REF!="土"</formula>
    </cfRule>
  </conditionalFormatting>
  <conditionalFormatting sqref="AL10:AL11">
    <cfRule type="expression" dxfId="284" priority="23">
      <formula>#REF!="日"</formula>
    </cfRule>
    <cfRule type="expression" dxfId="283" priority="22">
      <formula>#REF!="祝"</formula>
    </cfRule>
    <cfRule type="expression" dxfId="282" priority="24">
      <formula>#REF!="土"</formula>
    </cfRule>
  </conditionalFormatting>
  <conditionalFormatting sqref="AL13:AL14">
    <cfRule type="expression" dxfId="281" priority="27">
      <formula>#REF!="土"</formula>
    </cfRule>
    <cfRule type="expression" dxfId="280" priority="26">
      <formula>#REF!="日"</formula>
    </cfRule>
    <cfRule type="expression" dxfId="279" priority="25">
      <formula>#REF!="祝"</formula>
    </cfRule>
  </conditionalFormatting>
  <conditionalFormatting sqref="AL16:AL17">
    <cfRule type="expression" dxfId="278" priority="30">
      <formula>#REF!="土"</formula>
    </cfRule>
    <cfRule type="expression" dxfId="277" priority="29">
      <formula>#REF!="日"</formula>
    </cfRule>
    <cfRule type="expression" dxfId="276" priority="28">
      <formula>#REF!="祝"</formula>
    </cfRule>
  </conditionalFormatting>
  <conditionalFormatting sqref="AL19:AL20">
    <cfRule type="expression" dxfId="275" priority="33">
      <formula>#REF!="土"</formula>
    </cfRule>
    <cfRule type="expression" dxfId="274" priority="32">
      <formula>#REF!="日"</formula>
    </cfRule>
    <cfRule type="expression" dxfId="273" priority="31">
      <formula>#REF!="祝"</formula>
    </cfRule>
  </conditionalFormatting>
  <conditionalFormatting sqref="AL22:AL23">
    <cfRule type="expression" dxfId="272" priority="36">
      <formula>#REF!="土"</formula>
    </cfRule>
    <cfRule type="expression" dxfId="271" priority="35">
      <formula>#REF!="日"</formula>
    </cfRule>
    <cfRule type="expression" dxfId="270" priority="34">
      <formula>#REF!="祝"</formula>
    </cfRule>
  </conditionalFormatting>
  <conditionalFormatting sqref="AL25:AL26">
    <cfRule type="expression" dxfId="269" priority="38">
      <formula>#REF!="日"</formula>
    </cfRule>
    <cfRule type="expression" dxfId="268" priority="37">
      <formula>#REF!="祝"</formula>
    </cfRule>
    <cfRule type="expression" dxfId="267" priority="39">
      <formula>#REF!="土"</formula>
    </cfRule>
  </conditionalFormatting>
  <conditionalFormatting sqref="AL28:AL29">
    <cfRule type="expression" dxfId="266" priority="16">
      <formula>#REF!="祝"</formula>
    </cfRule>
    <cfRule type="expression" dxfId="265" priority="18">
      <formula>#REF!="土"</formula>
    </cfRule>
    <cfRule type="expression" dxfId="264" priority="17">
      <formula>#REF!="日"</formula>
    </cfRule>
  </conditionalFormatting>
  <conditionalFormatting sqref="AL31:AL32">
    <cfRule type="expression" dxfId="263" priority="15">
      <formula>#REF!="土"</formula>
    </cfRule>
    <cfRule type="expression" dxfId="262" priority="14">
      <formula>#REF!="日"</formula>
    </cfRule>
    <cfRule type="expression" dxfId="261" priority="13">
      <formula>#REF!="祝"</formula>
    </cfRule>
  </conditionalFormatting>
  <conditionalFormatting sqref="AL34:AL35">
    <cfRule type="expression" dxfId="260" priority="12">
      <formula>#REF!="土"</formula>
    </cfRule>
    <cfRule type="expression" dxfId="259" priority="10">
      <formula>#REF!="祝"</formula>
    </cfRule>
    <cfRule type="expression" dxfId="258" priority="11">
      <formula>#REF!="日"</formula>
    </cfRule>
  </conditionalFormatting>
  <conditionalFormatting sqref="AL37:AL38">
    <cfRule type="expression" dxfId="257" priority="9">
      <formula>#REF!="土"</formula>
    </cfRule>
    <cfRule type="expression" dxfId="256" priority="8">
      <formula>#REF!="日"</formula>
    </cfRule>
    <cfRule type="expression" dxfId="255" priority="7">
      <formula>#REF!="祝"</formula>
    </cfRule>
  </conditionalFormatting>
  <conditionalFormatting sqref="AL40:AL41">
    <cfRule type="expression" dxfId="254" priority="6">
      <formula>#REF!="土"</formula>
    </cfRule>
    <cfRule type="expression" dxfId="253" priority="5">
      <formula>#REF!="日"</formula>
    </cfRule>
    <cfRule type="expression" dxfId="252" priority="4">
      <formula>#REF!="祝"</formula>
    </cfRule>
  </conditionalFormatting>
  <conditionalFormatting sqref="AL43:AL44">
    <cfRule type="expression" dxfId="251" priority="1">
      <formula>#REF!="祝"</formula>
    </cfRule>
    <cfRule type="expression" dxfId="250" priority="3">
      <formula>#REF!="土"</formula>
    </cfRule>
    <cfRule type="expression" dxfId="249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4D83038E-58DC-4007-9759-5A4B2889BEAD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FAC4-8C3A-4545-8E48-A4C77D6548CD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1" sqref="AP11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8" width="9.6328125" customWidth="1"/>
    <col min="39" max="39" width="5.6328125" customWidth="1"/>
    <col min="40" max="45" width="8" customWidth="1"/>
    <col min="46" max="46" width="14.36328125" customWidth="1"/>
    <col min="47" max="47" width="11.90625" customWidth="1"/>
    <col min="48" max="48" width="7.90625" customWidth="1"/>
  </cols>
  <sheetData>
    <row r="1" spans="2:46" ht="19">
      <c r="B1" s="84" t="s">
        <v>117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6" ht="11.25" customHeight="1">
      <c r="AL4" t="s">
        <v>132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 t="s">
        <v>131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142</v>
      </c>
      <c r="AS5" t="s">
        <v>141</v>
      </c>
      <c r="AT5" t="s">
        <v>143</v>
      </c>
    </row>
    <row r="6" spans="2:46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207"/>
      <c r="AM6" s="72"/>
    </row>
    <row r="7" spans="2:46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208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211" t="str">
        <f>IF(OR(AL7&gt;=8/28,AN7&gt;=AR7),"達成","未達成")</f>
        <v>達成</v>
      </c>
      <c r="AM8" s="106"/>
      <c r="AN8">
        <f>SUM(COUNTIF(G8:AK8,{"休"}))</f>
        <v>0</v>
      </c>
    </row>
    <row r="9" spans="2:46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207"/>
      <c r="AM9" s="72"/>
    </row>
    <row r="10" spans="2:46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208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211" t="str">
        <f>IF(OR(AL10&gt;=8/28,AN10&gt;=AR10),"達成","未達成")</f>
        <v>達成</v>
      </c>
      <c r="AM11" s="106"/>
      <c r="AN11">
        <f>SUM(COUNTIF(G11:AK11,{"休"}))</f>
        <v>0</v>
      </c>
    </row>
    <row r="12" spans="2:46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207"/>
      <c r="AM12" s="72"/>
    </row>
    <row r="13" spans="2:46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8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211" t="str">
        <f>IF(OR(AL13&gt;=8/28,AN13&gt;=AR13),"達成","未達成")</f>
        <v>達成</v>
      </c>
      <c r="AM14" s="106"/>
      <c r="AN14">
        <f>SUM(COUNTIF(G14:AK14,{"休"}))</f>
        <v>0</v>
      </c>
    </row>
    <row r="15" spans="2:46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207"/>
      <c r="AM15" s="72"/>
    </row>
    <row r="16" spans="2:46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8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0</v>
      </c>
      <c r="AT16" t="str">
        <f>IF(AR16=AS16,"達成","未達成")</f>
        <v>未達成</v>
      </c>
    </row>
    <row r="17" spans="2:46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211" t="str">
        <f>IF(OR(AL16&gt;=8/28,AN16&gt;=AR16),"達成","未達成")</f>
        <v>達成</v>
      </c>
      <c r="AM17" s="106"/>
      <c r="AN17">
        <f>SUM(COUNTIF(G17:AK17,{"休"}))</f>
        <v>0</v>
      </c>
    </row>
    <row r="18" spans="2:46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207"/>
      <c r="AM18" s="72"/>
    </row>
    <row r="19" spans="2:46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8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0</v>
      </c>
      <c r="AT19" t="str">
        <f t="shared" ref="AT19" si="6">IF(AR19=AS19,"達成","未達成")</f>
        <v>未達成</v>
      </c>
    </row>
    <row r="20" spans="2:46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211" t="str">
        <f>IF(OR(AL19&gt;=8/28,AN19&gt;=AR19),"達成","未達成")</f>
        <v>達成</v>
      </c>
      <c r="AM20" s="106"/>
      <c r="AN20">
        <f>SUM(COUNTIF(G20:AK20,{"休"}))</f>
        <v>0</v>
      </c>
    </row>
    <row r="21" spans="2:46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207"/>
      <c r="AM21" s="72"/>
    </row>
    <row r="22" spans="2:46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6" t="s">
        <v>10</v>
      </c>
      <c r="S22" s="127"/>
      <c r="T22" s="78"/>
      <c r="U22" s="128"/>
      <c r="V22" s="129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8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1</v>
      </c>
      <c r="AT22" t="str">
        <f t="shared" ref="AT22" si="7">IF(AR22=AS22,"達成","未達成")</f>
        <v>未達成</v>
      </c>
    </row>
    <row r="23" spans="2:46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211" t="str">
        <f>IF(OR(AL22&gt;=8/28,AN22&gt;=AR22),"達成","未達成")</f>
        <v>達成</v>
      </c>
      <c r="AM23" s="106"/>
      <c r="AN23">
        <f>SUM(COUNTIF(G23:AK23,{"休"}))</f>
        <v>0</v>
      </c>
    </row>
    <row r="24" spans="2:46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207"/>
      <c r="AM24" s="72"/>
    </row>
    <row r="25" spans="2:46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8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8</v>
      </c>
      <c r="AS25">
        <f>COUNTIFS(G24:AK24,"土",G25:AK25,"休")+COUNTIFS(G24:AK24,"日",G25:AK25,"休")</f>
        <v>0</v>
      </c>
      <c r="AT25" t="str">
        <f t="shared" ref="AT25" si="8">IF(AR25=AS25,"達成","未達成")</f>
        <v>未達成</v>
      </c>
    </row>
    <row r="26" spans="2:46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211" t="str">
        <f>IF(OR(AL25&gt;=8/28,AN25&gt;=AR25),"達成","未達成")</f>
        <v>未達成</v>
      </c>
      <c r="AM26" s="106"/>
      <c r="AN26">
        <f>SUM(COUNTIF(G26:AK26,{"休"}))</f>
        <v>0</v>
      </c>
    </row>
    <row r="27" spans="2:46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207"/>
      <c r="AM27" s="72"/>
    </row>
    <row r="28" spans="2:46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8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211" t="str">
        <f>IF(OR(AL28&gt;=8/28,AN28&gt;=AR28),"達成","未達成")</f>
        <v>達成</v>
      </c>
      <c r="AM29" s="106"/>
      <c r="AN29">
        <f>SUM(COUNTIF(G29:AK29,{"休"}))</f>
        <v>0</v>
      </c>
    </row>
    <row r="30" spans="2:46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207"/>
      <c r="AM30" s="72"/>
    </row>
    <row r="31" spans="2:46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8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211" t="str">
        <f>IF(OR(AL31&gt;=8/28,AN31&gt;=AR31),"達成","未達成")</f>
        <v>達成</v>
      </c>
      <c r="AM32" s="106"/>
      <c r="AN32">
        <f>SUM(COUNTIF(G32:AK32,{"休"}))</f>
        <v>0</v>
      </c>
    </row>
    <row r="33" spans="2:46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209" t="s">
        <v>74</v>
      </c>
      <c r="AL33" s="207"/>
      <c r="AM33" s="72"/>
      <c r="AO33" s="1"/>
    </row>
    <row r="34" spans="2:46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6"/>
      <c r="AL34" s="208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210"/>
      <c r="AL35" s="211" t="str">
        <f>IF(OR(AL34&gt;=8/28,AN34&gt;=AR34),"達成","未達成")</f>
        <v>達成</v>
      </c>
      <c r="AM35" s="106"/>
      <c r="AN35">
        <f>SUM(COUNTIF(G35:AK35,{"休"}))</f>
        <v>0</v>
      </c>
    </row>
    <row r="36" spans="2:46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207"/>
      <c r="AM36" s="72"/>
      <c r="AO36" s="1"/>
    </row>
    <row r="37" spans="2:46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8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211" t="str">
        <f>IF(OR(AL37&gt;=8/28,AN37&gt;=AR37),"達成","未達成")</f>
        <v>達成</v>
      </c>
      <c r="AM38" s="106"/>
      <c r="AN38">
        <f>SUM(COUNTIF(G38:AK38,{"休"}))</f>
        <v>0</v>
      </c>
    </row>
    <row r="39" spans="2:46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207"/>
      <c r="AM39" s="72"/>
    </row>
    <row r="40" spans="2:46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8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211" t="str">
        <f>IF(OR(AL40&gt;=8/28,AN40&gt;=AR40),"達成","未達成")</f>
        <v>達成</v>
      </c>
      <c r="AM41" s="106"/>
      <c r="AN41">
        <f>SUM(COUNTIF(G41:AK41,{"休"}))</f>
        <v>0</v>
      </c>
    </row>
    <row r="42" spans="2:46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207"/>
      <c r="AM42" s="72"/>
    </row>
    <row r="43" spans="2:46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8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211" t="str">
        <f>IF(OR(AL43&gt;=8/28,AN43&gt;=AR43),"達成","未達成")</f>
        <v>達成</v>
      </c>
      <c r="AM44" s="106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7" t="s">
        <v>126</v>
      </c>
      <c r="R46" s="64"/>
      <c r="S46" s="75"/>
      <c r="T46" s="1"/>
      <c r="U46" s="64"/>
      <c r="V46" s="65" t="s">
        <v>129</v>
      </c>
      <c r="W46" s="65"/>
      <c r="X46" s="65"/>
      <c r="Y46" s="64"/>
      <c r="Z46" s="64"/>
      <c r="AA46" s="1"/>
      <c r="AB46" s="65"/>
      <c r="AC46" s="235"/>
      <c r="AD46" s="235"/>
      <c r="AE46" s="235" t="s">
        <v>106</v>
      </c>
      <c r="AF46" s="235"/>
      <c r="AG46" s="235"/>
      <c r="AH46" s="235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127</v>
      </c>
      <c r="R47" s="63"/>
      <c r="S47" s="63"/>
      <c r="T47" s="1"/>
      <c r="U47" s="262" t="s">
        <v>130</v>
      </c>
      <c r="V47" s="263"/>
      <c r="W47" s="263"/>
      <c r="X47" s="263"/>
      <c r="Y47" s="264"/>
      <c r="Z47" s="206"/>
      <c r="AC47" s="235"/>
      <c r="AD47" s="235"/>
      <c r="AE47" s="267"/>
      <c r="AF47" s="267"/>
      <c r="AG47" s="267"/>
      <c r="AH47" s="26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68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69"/>
      <c r="W48" s="269"/>
      <c r="X48" s="269"/>
      <c r="Y48" s="270"/>
      <c r="Z48" s="257" t="s">
        <v>133</v>
      </c>
      <c r="AA48" s="257"/>
      <c r="AB48" s="257"/>
      <c r="AC48" s="76"/>
      <c r="AD48" s="148"/>
      <c r="AE48" s="279" t="s">
        <v>107</v>
      </c>
      <c r="AF48" s="247"/>
      <c r="AG48" s="247"/>
      <c r="AH48" s="248"/>
      <c r="AI48" s="235"/>
      <c r="AJ48" s="235"/>
    </row>
    <row r="49" spans="7:37" ht="18" customHeight="1" thickBot="1">
      <c r="T49" s="1"/>
      <c r="U49" s="271"/>
      <c r="V49" s="272"/>
      <c r="W49" s="272"/>
      <c r="X49" s="272"/>
      <c r="Y49" s="273"/>
      <c r="Z49" s="257"/>
      <c r="AA49" s="257"/>
      <c r="AB49" s="25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265"/>
      <c r="H50" s="265"/>
      <c r="I50" s="265"/>
      <c r="J50" s="266"/>
      <c r="K50" s="266"/>
      <c r="L50" s="266"/>
      <c r="M50" s="266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52"/>
      <c r="AG50" s="252"/>
      <c r="AH50" s="253"/>
      <c r="AI50" s="257" t="s">
        <v>133</v>
      </c>
      <c r="AJ50" s="257"/>
      <c r="AK50" s="257"/>
    </row>
    <row r="51" spans="7:37" ht="18" customHeight="1" thickBot="1">
      <c r="O51" t="s">
        <v>128</v>
      </c>
      <c r="R51" s="63"/>
      <c r="S51" s="63"/>
      <c r="T51" s="1" t="s">
        <v>64</v>
      </c>
      <c r="U51" s="267" t="str">
        <f>CONCATENATE($AN$47+$AO$47&amp;"日","/",$AQ$47+$AO$47&amp;"日")</f>
        <v>30日/100日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R52" s="63"/>
      <c r="S52" s="63"/>
      <c r="T52" s="1" t="s">
        <v>64</v>
      </c>
      <c r="U52" s="274">
        <f>IF(AN47=0,"",($AN$47+$AO$47)/($AQ$47+$AO$47))</f>
        <v>0.3</v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>4週8休以上</v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29">
    <mergeCell ref="AA63:AB63"/>
    <mergeCell ref="U47:Y47"/>
    <mergeCell ref="U48:Y49"/>
    <mergeCell ref="Z48:AB49"/>
    <mergeCell ref="U52:V52"/>
    <mergeCell ref="X52:AA52"/>
    <mergeCell ref="AE52:AF53"/>
    <mergeCell ref="AG52:AH53"/>
    <mergeCell ref="AI52:AJ53"/>
    <mergeCell ref="AA59:AB5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248" priority="173">
      <formula>G$6="土"</formula>
    </cfRule>
    <cfRule type="expression" dxfId="247" priority="172">
      <formula>G$6="日"</formula>
    </cfRule>
    <cfRule type="expression" dxfId="246" priority="171">
      <formula>G$6="祝"</formula>
    </cfRule>
  </conditionalFormatting>
  <conditionalFormatting sqref="G10:AK11 AM10:AM11">
    <cfRule type="expression" dxfId="245" priority="170">
      <formula>G$9="土"</formula>
    </cfRule>
    <cfRule type="expression" dxfId="244" priority="169">
      <formula>G$9="日"</formula>
    </cfRule>
    <cfRule type="expression" dxfId="243" priority="168">
      <formula>G$9="祝"</formula>
    </cfRule>
  </conditionalFormatting>
  <conditionalFormatting sqref="G13:AK14 AM13:AM14">
    <cfRule type="expression" dxfId="242" priority="167">
      <formula>G$12="土"</formula>
    </cfRule>
    <cfRule type="expression" dxfId="241" priority="166">
      <formula>G$12="日"</formula>
    </cfRule>
    <cfRule type="expression" dxfId="240" priority="165">
      <formula>G$12="祝"</formula>
    </cfRule>
  </conditionalFormatting>
  <conditionalFormatting sqref="G16:AK17 AM16:AM17">
    <cfRule type="expression" dxfId="239" priority="163">
      <formula>G$15="日"</formula>
    </cfRule>
    <cfRule type="expression" dxfId="238" priority="164">
      <formula>G$15="土"</formula>
    </cfRule>
    <cfRule type="expression" dxfId="237" priority="162">
      <formula>G$15="祝"</formula>
    </cfRule>
  </conditionalFormatting>
  <conditionalFormatting sqref="G19:AK20 AM19:AM20">
    <cfRule type="expression" dxfId="236" priority="161">
      <formula>G$18="土"</formula>
    </cfRule>
    <cfRule type="expression" dxfId="235" priority="160">
      <formula>G$18="日"</formula>
    </cfRule>
    <cfRule type="expression" dxfId="234" priority="159">
      <formula>G$18="祝"</formula>
    </cfRule>
  </conditionalFormatting>
  <conditionalFormatting sqref="G22:AK23 AM22:AM23">
    <cfRule type="expression" dxfId="233" priority="158">
      <formula>G$21="土"</formula>
    </cfRule>
    <cfRule type="expression" dxfId="232" priority="157">
      <formula>G$21="日"</formula>
    </cfRule>
    <cfRule type="expression" dxfId="231" priority="156">
      <formula>G$21="祝"</formula>
    </cfRule>
  </conditionalFormatting>
  <conditionalFormatting sqref="G25:AK26 AM25:AM26">
    <cfRule type="expression" dxfId="230" priority="154">
      <formula>G$24="日"</formula>
    </cfRule>
    <cfRule type="expression" dxfId="229" priority="155">
      <formula>G$24="土"</formula>
    </cfRule>
    <cfRule type="expression" dxfId="228" priority="153">
      <formula>G$24="祝"</formula>
    </cfRule>
  </conditionalFormatting>
  <conditionalFormatting sqref="G28:AK29 AM28:AM29">
    <cfRule type="expression" dxfId="227" priority="152">
      <formula>G$27="土"</formula>
    </cfRule>
    <cfRule type="expression" dxfId="226" priority="151">
      <formula>G$27="日"</formula>
    </cfRule>
    <cfRule type="expression" dxfId="225" priority="150">
      <formula>G$27="祝"</formula>
    </cfRule>
  </conditionalFormatting>
  <conditionalFormatting sqref="G31:AK32 AM31:AM32">
    <cfRule type="expression" dxfId="224" priority="149">
      <formula>G$30="土"</formula>
    </cfRule>
    <cfRule type="expression" dxfId="223" priority="148">
      <formula>G$30="日"</formula>
    </cfRule>
    <cfRule type="expression" dxfId="222" priority="147">
      <formula>G$30="祝"</formula>
    </cfRule>
  </conditionalFormatting>
  <conditionalFormatting sqref="G34:AK35 AM34:AM35">
    <cfRule type="expression" dxfId="221" priority="146">
      <formula>G$33="土"</formula>
    </cfRule>
    <cfRule type="expression" dxfId="220" priority="145">
      <formula>G$33="日"</formula>
    </cfRule>
    <cfRule type="expression" dxfId="219" priority="144">
      <formula>G$33="祝"</formula>
    </cfRule>
  </conditionalFormatting>
  <conditionalFormatting sqref="G37:AK38 AM37:AM38">
    <cfRule type="expression" dxfId="218" priority="143">
      <formula>G$36="土"</formula>
    </cfRule>
    <cfRule type="expression" dxfId="217" priority="142">
      <formula>G$36="日"</formula>
    </cfRule>
    <cfRule type="expression" dxfId="216" priority="141">
      <formula>G$36="祝"</formula>
    </cfRule>
  </conditionalFormatting>
  <conditionalFormatting sqref="G40:AK41 AM40:AM41">
    <cfRule type="expression" dxfId="215" priority="140">
      <formula>G$39="土"</formula>
    </cfRule>
    <cfRule type="expression" dxfId="214" priority="139">
      <formula>G$39="日"</formula>
    </cfRule>
    <cfRule type="expression" dxfId="213" priority="138">
      <formula>G$39="祝"</formula>
    </cfRule>
  </conditionalFormatting>
  <conditionalFormatting sqref="G43:AK44 AM43:AM44">
    <cfRule type="expression" dxfId="212" priority="137">
      <formula>G$42="土"</formula>
    </cfRule>
    <cfRule type="expression" dxfId="211" priority="136">
      <formula>G$42="日"</formula>
    </cfRule>
    <cfRule type="expression" dxfId="210" priority="135">
      <formula>G$42="祝"</formula>
    </cfRule>
  </conditionalFormatting>
  <conditionalFormatting sqref="AC48">
    <cfRule type="expression" dxfId="209" priority="133">
      <formula>$AC$48="ＮＧ"</formula>
    </cfRule>
  </conditionalFormatting>
  <conditionalFormatting sqref="AI48">
    <cfRule type="expression" dxfId="208" priority="134">
      <formula>$AH$46="ＮＧ"</formula>
    </cfRule>
  </conditionalFormatting>
  <conditionalFormatting sqref="AI52">
    <cfRule type="expression" dxfId="207" priority="174">
      <formula>$AH$48="ＮＧ"</formula>
    </cfRule>
  </conditionalFormatting>
  <conditionalFormatting sqref="AL7:AL8">
    <cfRule type="expression" dxfId="206" priority="20">
      <formula>#REF!="日"</formula>
    </cfRule>
    <cfRule type="expression" dxfId="205" priority="19">
      <formula>#REF!="祝"</formula>
    </cfRule>
    <cfRule type="expression" dxfId="204" priority="21">
      <formula>#REF!="土"</formula>
    </cfRule>
  </conditionalFormatting>
  <conditionalFormatting sqref="AL10:AL11">
    <cfRule type="expression" dxfId="203" priority="23">
      <formula>#REF!="日"</formula>
    </cfRule>
    <cfRule type="expression" dxfId="202" priority="22">
      <formula>#REF!="祝"</formula>
    </cfRule>
    <cfRule type="expression" dxfId="201" priority="24">
      <formula>#REF!="土"</formula>
    </cfRule>
  </conditionalFormatting>
  <conditionalFormatting sqref="AL13:AL14">
    <cfRule type="expression" dxfId="200" priority="27">
      <formula>#REF!="土"</formula>
    </cfRule>
    <cfRule type="expression" dxfId="199" priority="26">
      <formula>#REF!="日"</formula>
    </cfRule>
    <cfRule type="expression" dxfId="198" priority="25">
      <formula>#REF!="祝"</formula>
    </cfRule>
  </conditionalFormatting>
  <conditionalFormatting sqref="AL16:AL17">
    <cfRule type="expression" dxfId="197" priority="30">
      <formula>#REF!="土"</formula>
    </cfRule>
    <cfRule type="expression" dxfId="196" priority="29">
      <formula>#REF!="日"</formula>
    </cfRule>
    <cfRule type="expression" dxfId="195" priority="28">
      <formula>#REF!="祝"</formula>
    </cfRule>
  </conditionalFormatting>
  <conditionalFormatting sqref="AL19:AL20">
    <cfRule type="expression" dxfId="194" priority="33">
      <formula>#REF!="土"</formula>
    </cfRule>
    <cfRule type="expression" dxfId="193" priority="32">
      <formula>#REF!="日"</formula>
    </cfRule>
    <cfRule type="expression" dxfId="192" priority="31">
      <formula>#REF!="祝"</formula>
    </cfRule>
  </conditionalFormatting>
  <conditionalFormatting sqref="AL22:AL23">
    <cfRule type="expression" dxfId="191" priority="36">
      <formula>#REF!="土"</formula>
    </cfRule>
    <cfRule type="expression" dxfId="190" priority="35">
      <formula>#REF!="日"</formula>
    </cfRule>
    <cfRule type="expression" dxfId="189" priority="34">
      <formula>#REF!="祝"</formula>
    </cfRule>
  </conditionalFormatting>
  <conditionalFormatting sqref="AL25:AL26">
    <cfRule type="expression" dxfId="188" priority="47">
      <formula>#REF!="日"</formula>
    </cfRule>
    <cfRule type="expression" dxfId="187" priority="46">
      <formula>#REF!="祝"</formula>
    </cfRule>
    <cfRule type="expression" dxfId="186" priority="48">
      <formula>#REF!="土"</formula>
    </cfRule>
  </conditionalFormatting>
  <conditionalFormatting sqref="AL28:AL29">
    <cfRule type="expression" dxfId="185" priority="16">
      <formula>#REF!="祝"</formula>
    </cfRule>
    <cfRule type="expression" dxfId="184" priority="18">
      <formula>#REF!="土"</formula>
    </cfRule>
    <cfRule type="expression" dxfId="183" priority="17">
      <formula>#REF!="日"</formula>
    </cfRule>
  </conditionalFormatting>
  <conditionalFormatting sqref="AL31:AL32">
    <cfRule type="expression" dxfId="182" priority="15">
      <formula>#REF!="土"</formula>
    </cfRule>
    <cfRule type="expression" dxfId="181" priority="14">
      <formula>#REF!="日"</formula>
    </cfRule>
    <cfRule type="expression" dxfId="180" priority="13">
      <formula>#REF!="祝"</formula>
    </cfRule>
  </conditionalFormatting>
  <conditionalFormatting sqref="AL34:AL35">
    <cfRule type="expression" dxfId="179" priority="12">
      <formula>#REF!="土"</formula>
    </cfRule>
    <cfRule type="expression" dxfId="178" priority="10">
      <formula>#REF!="祝"</formula>
    </cfRule>
    <cfRule type="expression" dxfId="177" priority="11">
      <formula>#REF!="日"</formula>
    </cfRule>
  </conditionalFormatting>
  <conditionalFormatting sqref="AL37:AL38">
    <cfRule type="expression" dxfId="176" priority="9">
      <formula>#REF!="土"</formula>
    </cfRule>
    <cfRule type="expression" dxfId="175" priority="8">
      <formula>#REF!="日"</formula>
    </cfRule>
    <cfRule type="expression" dxfId="174" priority="7">
      <formula>#REF!="祝"</formula>
    </cfRule>
  </conditionalFormatting>
  <conditionalFormatting sqref="AL40:AL41">
    <cfRule type="expression" dxfId="173" priority="6">
      <formula>#REF!="土"</formula>
    </cfRule>
    <cfRule type="expression" dxfId="172" priority="5">
      <formula>#REF!="日"</formula>
    </cfRule>
    <cfRule type="expression" dxfId="171" priority="4">
      <formula>#REF!="祝"</formula>
    </cfRule>
  </conditionalFormatting>
  <conditionalFormatting sqref="AL43:AL44">
    <cfRule type="expression" dxfId="170" priority="1">
      <formula>#REF!="祝"</formula>
    </cfRule>
    <cfRule type="expression" dxfId="169" priority="3">
      <formula>#REF!="土"</formula>
    </cfRule>
    <cfRule type="expression" dxfId="168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FCE5AAB-3BC0-4AB0-8350-04A86904314F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Q63"/>
  <sheetViews>
    <sheetView showGridLines="0" showZeros="0" view="pageBreakPreview" zoomScale="80" zoomScaleNormal="70" zoomScaleSheetLayoutView="80" workbookViewId="0">
      <pane xSplit="6" ySplit="5" topLeftCell="G29" activePane="bottomRight" state="frozen"/>
      <selection activeCell="H17" sqref="H17"/>
      <selection pane="topRight" activeCell="H17" sqref="H17"/>
      <selection pane="bottomLeft" activeCell="H17" sqref="H17"/>
      <selection pane="bottomRight" activeCell="B37" sqref="B37:C44"/>
    </sheetView>
  </sheetViews>
  <sheetFormatPr defaultColWidth="3.6328125" defaultRowHeight="13"/>
  <cols>
    <col min="1" max="1" width="1.36328125" customWidth="1"/>
    <col min="6" max="6" width="4.08984375" customWidth="1"/>
    <col min="7" max="37" width="5.90625" customWidth="1"/>
    <col min="38" max="39" width="5.6328125" customWidth="1"/>
    <col min="40" max="43" width="8" customWidth="1"/>
    <col min="44" max="45" width="5.26953125" bestFit="1" customWidth="1"/>
    <col min="46" max="46" width="2.6328125" customWidth="1"/>
    <col min="47" max="47" width="27" customWidth="1"/>
    <col min="48" max="48" width="7.90625" customWidth="1"/>
  </cols>
  <sheetData>
    <row r="1" spans="2:43" ht="19">
      <c r="B1" s="84" t="s">
        <v>117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39" t="s">
        <v>15</v>
      </c>
      <c r="C3" s="239"/>
      <c r="D3" s="239"/>
      <c r="E3" s="240" t="str">
        <f>初期入力!D5</f>
        <v>●●工事</v>
      </c>
      <c r="F3" s="240"/>
      <c r="G3" s="240"/>
      <c r="H3" s="240"/>
      <c r="I3" s="240"/>
      <c r="J3" s="240"/>
      <c r="K3" s="240"/>
      <c r="L3" s="240"/>
      <c r="M3" s="240"/>
      <c r="P3" s="241">
        <f>初期入力!D6</f>
        <v>46174</v>
      </c>
      <c r="Q3" s="241"/>
      <c r="R3" s="241"/>
      <c r="S3" s="85" t="s">
        <v>8</v>
      </c>
      <c r="T3" s="241">
        <f>初期入力!D9</f>
        <v>46311</v>
      </c>
      <c r="U3" s="241"/>
      <c r="V3" s="241"/>
      <c r="Y3" s="242" t="s">
        <v>103</v>
      </c>
      <c r="Z3" s="242"/>
      <c r="AA3" s="231">
        <f>初期入力!D7</f>
        <v>46188</v>
      </c>
      <c r="AB3" s="231"/>
      <c r="AC3" s="231"/>
      <c r="AD3" s="85" t="s">
        <v>8</v>
      </c>
      <c r="AE3" s="230" t="s">
        <v>104</v>
      </c>
      <c r="AF3" s="230"/>
      <c r="AG3" s="230"/>
      <c r="AH3" s="231">
        <f>+初期入力!D8</f>
        <v>46290</v>
      </c>
      <c r="AI3" s="231"/>
      <c r="AJ3" s="23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6">
        <v>1</v>
      </c>
      <c r="H5" s="87">
        <v>2</v>
      </c>
      <c r="I5" s="87">
        <v>3</v>
      </c>
      <c r="J5" s="87">
        <v>4</v>
      </c>
      <c r="K5" s="87">
        <v>5</v>
      </c>
      <c r="L5" s="87">
        <v>6</v>
      </c>
      <c r="M5" s="87">
        <v>7</v>
      </c>
      <c r="N5" s="87">
        <v>8</v>
      </c>
      <c r="O5" s="87">
        <v>9</v>
      </c>
      <c r="P5" s="87">
        <v>10</v>
      </c>
      <c r="Q5" s="87">
        <v>11</v>
      </c>
      <c r="R5" s="87">
        <v>12</v>
      </c>
      <c r="S5" s="87">
        <v>13</v>
      </c>
      <c r="T5" s="87">
        <v>14</v>
      </c>
      <c r="U5" s="87">
        <v>15</v>
      </c>
      <c r="V5" s="87">
        <v>16</v>
      </c>
      <c r="W5" s="87">
        <v>17</v>
      </c>
      <c r="X5" s="87">
        <v>18</v>
      </c>
      <c r="Y5" s="87">
        <v>19</v>
      </c>
      <c r="Z5" s="87">
        <v>20</v>
      </c>
      <c r="AA5" s="87">
        <v>21</v>
      </c>
      <c r="AB5" s="87">
        <v>22</v>
      </c>
      <c r="AC5" s="87">
        <v>23</v>
      </c>
      <c r="AD5" s="87">
        <v>24</v>
      </c>
      <c r="AE5" s="87">
        <v>25</v>
      </c>
      <c r="AF5" s="87">
        <v>26</v>
      </c>
      <c r="AG5" s="87">
        <v>27</v>
      </c>
      <c r="AH5" s="87">
        <v>28</v>
      </c>
      <c r="AI5" s="87">
        <v>29</v>
      </c>
      <c r="AJ5" s="87">
        <v>30</v>
      </c>
      <c r="AK5" s="88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32" t="str">
        <f>+初期入力!D4&amp;"年"</f>
        <v>2026年</v>
      </c>
      <c r="C6" s="233"/>
      <c r="D6" s="89" t="s">
        <v>92</v>
      </c>
      <c r="E6" s="90"/>
      <c r="F6" s="91"/>
      <c r="G6" s="80" t="str">
        <f>'旬報(3月)'!D16</f>
        <v>日</v>
      </c>
      <c r="H6" s="81" t="str">
        <f>'旬報(3月)'!D17</f>
        <v>月</v>
      </c>
      <c r="I6" s="81" t="str">
        <f>'旬報(3月)'!D18</f>
        <v>火</v>
      </c>
      <c r="J6" s="81" t="str">
        <f>'旬報(3月)'!D19</f>
        <v>水</v>
      </c>
      <c r="K6" s="81" t="str">
        <f>'旬報(3月)'!D20</f>
        <v>木</v>
      </c>
      <c r="L6" s="81" t="str">
        <f>'旬報(3月)'!D21</f>
        <v>金</v>
      </c>
      <c r="M6" s="81" t="str">
        <f>'旬報(3月)'!D22</f>
        <v>土</v>
      </c>
      <c r="N6" s="81" t="str">
        <f>'旬報(3月)'!D23</f>
        <v>日</v>
      </c>
      <c r="O6" s="81" t="str">
        <f>'旬報(3月)'!D24</f>
        <v>月</v>
      </c>
      <c r="P6" s="81" t="str">
        <f>'旬報(3月)'!D25</f>
        <v>火</v>
      </c>
      <c r="Q6" s="81" t="str">
        <f>'旬報(3月)'!D36</f>
        <v>水</v>
      </c>
      <c r="R6" s="81" t="str">
        <f>'旬報(3月)'!D37</f>
        <v>木</v>
      </c>
      <c r="S6" s="81" t="str">
        <f>'旬報(3月)'!D38</f>
        <v>金</v>
      </c>
      <c r="T6" s="81" t="str">
        <f>'旬報(3月)'!D39</f>
        <v>土</v>
      </c>
      <c r="U6" s="81" t="str">
        <f>'旬報(3月)'!D40</f>
        <v>日</v>
      </c>
      <c r="V6" s="81" t="str">
        <f>'旬報(3月)'!D41</f>
        <v>月</v>
      </c>
      <c r="W6" s="81" t="str">
        <f>'旬報(3月)'!D42</f>
        <v>火</v>
      </c>
      <c r="X6" s="81" t="str">
        <f>'旬報(3月)'!D43</f>
        <v>水</v>
      </c>
      <c r="Y6" s="81" t="str">
        <f>'旬報(3月)'!D44</f>
        <v>木</v>
      </c>
      <c r="Z6" s="81" t="str">
        <f>'旬報(3月)'!D45</f>
        <v>金</v>
      </c>
      <c r="AA6" s="81" t="str">
        <f>'旬報(3月)'!D56</f>
        <v>土</v>
      </c>
      <c r="AB6" s="81" t="str">
        <f>'旬報(3月)'!D57</f>
        <v>日</v>
      </c>
      <c r="AC6" s="81" t="str">
        <f>'旬報(3月)'!D58</f>
        <v>月</v>
      </c>
      <c r="AD6" s="81" t="str">
        <f>'旬報(3月)'!D59</f>
        <v>火</v>
      </c>
      <c r="AE6" s="81" t="str">
        <f>'旬報(3月)'!D60</f>
        <v>水</v>
      </c>
      <c r="AF6" s="81" t="str">
        <f>'旬報(3月)'!D61</f>
        <v>木</v>
      </c>
      <c r="AG6" s="81" t="str">
        <f>'旬報(3月)'!D62</f>
        <v>金</v>
      </c>
      <c r="AH6" s="81" t="str">
        <f>'旬報(3月)'!D63</f>
        <v>土</v>
      </c>
      <c r="AI6" s="81" t="str">
        <f>'旬報(3月)'!D64</f>
        <v>日</v>
      </c>
      <c r="AJ6" s="81" t="str">
        <f>'旬報(3月)'!D65</f>
        <v>月</v>
      </c>
      <c r="AK6" s="82" t="str">
        <f>'旬報(3月)'!D66</f>
        <v>火</v>
      </c>
      <c r="AL6" s="72"/>
      <c r="AM6" s="72"/>
    </row>
    <row r="7" spans="2:43" ht="12.75" customHeight="1">
      <c r="B7" s="203">
        <v>3</v>
      </c>
      <c r="C7" s="204" t="s">
        <v>1</v>
      </c>
      <c r="D7" s="92" t="s">
        <v>9</v>
      </c>
      <c r="E7" s="93"/>
      <c r="F7" s="94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8"/>
      <c r="C8" s="99"/>
      <c r="D8" s="100"/>
      <c r="E8" s="101"/>
      <c r="F8" s="102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106"/>
      <c r="AM8" s="106"/>
      <c r="AN8">
        <f>SUM(COUNTIF(G8:AK8,{"休"}))</f>
        <v>0</v>
      </c>
    </row>
    <row r="9" spans="2:43" ht="12.75" customHeight="1">
      <c r="B9" s="107"/>
      <c r="C9" s="108"/>
      <c r="D9" s="109" t="s">
        <v>92</v>
      </c>
      <c r="E9" s="110"/>
      <c r="F9" s="111"/>
      <c r="G9" s="112" t="str">
        <f>'旬報(4月)'!D16</f>
        <v>水</v>
      </c>
      <c r="H9" s="113" t="str">
        <f>'旬報(4月)'!D17</f>
        <v>木</v>
      </c>
      <c r="I9" s="113" t="str">
        <f>'旬報(4月)'!D18</f>
        <v>金</v>
      </c>
      <c r="J9" s="113" t="str">
        <f>'旬報(4月)'!D19</f>
        <v>土</v>
      </c>
      <c r="K9" s="113" t="str">
        <f>'旬報(4月)'!D20</f>
        <v>日</v>
      </c>
      <c r="L9" s="113" t="str">
        <f>'旬報(4月)'!D21</f>
        <v>月</v>
      </c>
      <c r="M9" s="113" t="str">
        <f>'旬報(4月)'!D22</f>
        <v>火</v>
      </c>
      <c r="N9" s="113" t="str">
        <f>'旬報(4月)'!D23</f>
        <v>水</v>
      </c>
      <c r="O9" s="113" t="str">
        <f>'旬報(4月)'!D24</f>
        <v>木</v>
      </c>
      <c r="P9" s="113" t="str">
        <f>'旬報(4月)'!D25</f>
        <v>金</v>
      </c>
      <c r="Q9" s="113" t="str">
        <f>'旬報(4月)'!D36</f>
        <v>土</v>
      </c>
      <c r="R9" s="113" t="str">
        <f>'旬報(4月)'!D37</f>
        <v>日</v>
      </c>
      <c r="S9" s="113" t="str">
        <f>'旬報(4月)'!D38</f>
        <v>月</v>
      </c>
      <c r="T9" s="113" t="str">
        <f>'旬報(4月)'!D39</f>
        <v>火</v>
      </c>
      <c r="U9" s="113" t="str">
        <f>'旬報(4月)'!D40</f>
        <v>水</v>
      </c>
      <c r="V9" s="113" t="str">
        <f>'旬報(4月)'!D41</f>
        <v>木</v>
      </c>
      <c r="W9" s="113" t="str">
        <f>'旬報(4月)'!D42</f>
        <v>金</v>
      </c>
      <c r="X9" s="113" t="str">
        <f>'旬報(4月)'!D43</f>
        <v>土</v>
      </c>
      <c r="Y9" s="113" t="str">
        <f>'旬報(4月)'!D44</f>
        <v>日</v>
      </c>
      <c r="Z9" s="113" t="str">
        <f>'旬報(4月)'!D45</f>
        <v>月</v>
      </c>
      <c r="AA9" s="113" t="str">
        <f>'旬報(4月)'!D56</f>
        <v>火</v>
      </c>
      <c r="AB9" s="113" t="str">
        <f>'旬報(4月)'!D57</f>
        <v>水</v>
      </c>
      <c r="AC9" s="113" t="str">
        <f>'旬報(4月)'!D58</f>
        <v>木</v>
      </c>
      <c r="AD9" s="113" t="str">
        <f>'旬報(4月)'!D59</f>
        <v>金</v>
      </c>
      <c r="AE9" s="113" t="str">
        <f>'旬報(4月)'!D60</f>
        <v>土</v>
      </c>
      <c r="AF9" s="113" t="str">
        <f>'旬報(4月)'!D61</f>
        <v>日</v>
      </c>
      <c r="AG9" s="113" t="str">
        <f>'旬報(4月)'!D62</f>
        <v>月</v>
      </c>
      <c r="AH9" s="113" t="str">
        <f>'旬報(4月)'!D63</f>
        <v>火</v>
      </c>
      <c r="AI9" s="113" t="str">
        <f>'旬報(4月)'!D64</f>
        <v>水</v>
      </c>
      <c r="AJ9" s="113" t="str">
        <f>'旬報(4月)'!D65</f>
        <v>木</v>
      </c>
      <c r="AK9" s="114"/>
      <c r="AL9" s="72"/>
      <c r="AM9" s="72"/>
    </row>
    <row r="10" spans="2:43" ht="12.75" customHeight="1">
      <c r="B10" s="203">
        <f>B7+1</f>
        <v>4</v>
      </c>
      <c r="C10" s="204" t="s">
        <v>1</v>
      </c>
      <c r="D10" s="92" t="s">
        <v>9</v>
      </c>
      <c r="E10" s="93"/>
      <c r="F10" s="94"/>
      <c r="G10" s="95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7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8"/>
      <c r="C11" s="99"/>
      <c r="D11" s="100"/>
      <c r="E11" s="101"/>
      <c r="F11" s="10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5"/>
      <c r="AL11" s="106"/>
      <c r="AM11" s="106"/>
      <c r="AN11">
        <f>SUM(COUNTIF(G11:AK11,{"休"}))</f>
        <v>0</v>
      </c>
    </row>
    <row r="12" spans="2:43" ht="12.75" customHeight="1">
      <c r="B12" s="107"/>
      <c r="C12" s="108"/>
      <c r="D12" s="109" t="s">
        <v>92</v>
      </c>
      <c r="E12" s="110"/>
      <c r="F12" s="111"/>
      <c r="G12" s="112" t="str">
        <f>'旬報(5月)'!D16</f>
        <v>金</v>
      </c>
      <c r="H12" s="113" t="str">
        <f>'旬報(5月)'!D17</f>
        <v>土</v>
      </c>
      <c r="I12" s="113" t="str">
        <f>'旬報(5月)'!D18</f>
        <v>日</v>
      </c>
      <c r="J12" s="113" t="str">
        <f>'旬報(5月)'!D19</f>
        <v>月</v>
      </c>
      <c r="K12" s="113" t="str">
        <f>'旬報(5月)'!D20</f>
        <v>火</v>
      </c>
      <c r="L12" s="113" t="str">
        <f>'旬報(5月)'!D21</f>
        <v>水</v>
      </c>
      <c r="M12" s="113" t="str">
        <f>'旬報(5月)'!D22</f>
        <v>木</v>
      </c>
      <c r="N12" s="113" t="str">
        <f>'旬報(5月)'!D23</f>
        <v>金</v>
      </c>
      <c r="O12" s="113" t="str">
        <f>'旬報(5月)'!D24</f>
        <v>土</v>
      </c>
      <c r="P12" s="113" t="str">
        <f>'旬報(5月)'!D25</f>
        <v>日</v>
      </c>
      <c r="Q12" s="113" t="str">
        <f>'旬報(5月)'!D36</f>
        <v>月</v>
      </c>
      <c r="R12" s="113" t="str">
        <f>'旬報(5月)'!D37</f>
        <v>火</v>
      </c>
      <c r="S12" s="113" t="str">
        <f>'旬報(5月)'!D38</f>
        <v>水</v>
      </c>
      <c r="T12" s="113" t="str">
        <f>'旬報(5月)'!D39</f>
        <v>木</v>
      </c>
      <c r="U12" s="113" t="str">
        <f>'旬報(5月)'!D40</f>
        <v>金</v>
      </c>
      <c r="V12" s="113" t="str">
        <f>'旬報(5月)'!D41</f>
        <v>土</v>
      </c>
      <c r="W12" s="113" t="str">
        <f>'旬報(5月)'!D42</f>
        <v>日</v>
      </c>
      <c r="X12" s="113" t="str">
        <f>'旬報(5月)'!D43</f>
        <v>月</v>
      </c>
      <c r="Y12" s="113" t="str">
        <f>'旬報(5月)'!D44</f>
        <v>火</v>
      </c>
      <c r="Z12" s="113" t="str">
        <f>'旬報(5月)'!D45</f>
        <v>水</v>
      </c>
      <c r="AA12" s="113" t="str">
        <f>'旬報(5月)'!D56</f>
        <v>木</v>
      </c>
      <c r="AB12" s="113" t="str">
        <f>'旬報(5月)'!D57</f>
        <v>金</v>
      </c>
      <c r="AC12" s="113" t="str">
        <f>'旬報(5月)'!D58</f>
        <v>土</v>
      </c>
      <c r="AD12" s="113" t="str">
        <f>'旬報(5月)'!D59</f>
        <v>日</v>
      </c>
      <c r="AE12" s="113" t="str">
        <f>'旬報(5月)'!D60</f>
        <v>月</v>
      </c>
      <c r="AF12" s="113" t="str">
        <f>'旬報(5月)'!D61</f>
        <v>火</v>
      </c>
      <c r="AG12" s="113" t="str">
        <f>'旬報(5月)'!D62</f>
        <v>水</v>
      </c>
      <c r="AH12" s="113" t="str">
        <f>'旬報(5月)'!D63</f>
        <v>木</v>
      </c>
      <c r="AI12" s="113" t="str">
        <f>'旬報(5月)'!D64</f>
        <v>金</v>
      </c>
      <c r="AJ12" s="113" t="str">
        <f>'旬報(5月)'!D65</f>
        <v>土</v>
      </c>
      <c r="AK12" s="114" t="str">
        <f>'旬報(5月)'!D66</f>
        <v>日</v>
      </c>
      <c r="AL12" s="72"/>
      <c r="AM12" s="72"/>
    </row>
    <row r="13" spans="2:43" ht="12.75" customHeight="1">
      <c r="B13" s="203">
        <f>B10+1</f>
        <v>5</v>
      </c>
      <c r="C13" s="204" t="s">
        <v>1</v>
      </c>
      <c r="D13" s="92" t="s">
        <v>9</v>
      </c>
      <c r="E13" s="93"/>
      <c r="F13" s="94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8"/>
      <c r="C14" s="99"/>
      <c r="D14" s="100"/>
      <c r="E14" s="101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106"/>
      <c r="AM14" s="106"/>
      <c r="AN14">
        <f>SUM(COUNTIF(G14:AK14,{"休"}))</f>
        <v>0</v>
      </c>
    </row>
    <row r="15" spans="2:43" ht="12.75" customHeight="1">
      <c r="B15" s="107"/>
      <c r="C15" s="108"/>
      <c r="D15" s="109" t="s">
        <v>92</v>
      </c>
      <c r="E15" s="110"/>
      <c r="F15" s="111"/>
      <c r="G15" s="118" t="str">
        <f>'旬報(6月)'!D16</f>
        <v>月</v>
      </c>
      <c r="H15" s="119" t="str">
        <f>'旬報(6月)'!D17</f>
        <v>火</v>
      </c>
      <c r="I15" s="119" t="str">
        <f>'旬報(6月)'!D18</f>
        <v>水</v>
      </c>
      <c r="J15" s="119" t="str">
        <f>'旬報(6月)'!D19</f>
        <v>木</v>
      </c>
      <c r="K15" s="119" t="str">
        <f>'旬報(6月)'!D20</f>
        <v>金</v>
      </c>
      <c r="L15" s="119" t="str">
        <f>'旬報(6月)'!D21</f>
        <v>土</v>
      </c>
      <c r="M15" s="119" t="str">
        <f>'旬報(6月)'!D22</f>
        <v>日</v>
      </c>
      <c r="N15" s="119" t="str">
        <f>'旬報(6月)'!D23</f>
        <v>月</v>
      </c>
      <c r="O15" s="119" t="str">
        <f>'旬報(6月)'!D24</f>
        <v>火</v>
      </c>
      <c r="P15" s="119" t="str">
        <f>'旬報(6月)'!D25</f>
        <v>水</v>
      </c>
      <c r="Q15" s="119" t="str">
        <f>'旬報(6月)'!D36</f>
        <v>木</v>
      </c>
      <c r="R15" s="119" t="str">
        <f>'旬報(6月)'!D37</f>
        <v>金</v>
      </c>
      <c r="S15" s="119" t="str">
        <f>'旬報(6月)'!D38</f>
        <v>土</v>
      </c>
      <c r="T15" s="119" t="str">
        <f>'旬報(6月)'!D39</f>
        <v>日</v>
      </c>
      <c r="U15" s="119" t="str">
        <f>'旬報(6月)'!D40</f>
        <v>月</v>
      </c>
      <c r="V15" s="119" t="str">
        <f>'旬報(6月)'!D41</f>
        <v>火</v>
      </c>
      <c r="W15" s="119" t="str">
        <f>'旬報(6月)'!D42</f>
        <v>水</v>
      </c>
      <c r="X15" s="119" t="str">
        <f>'旬報(6月)'!D43</f>
        <v>木</v>
      </c>
      <c r="Y15" s="119" t="str">
        <f>'旬報(6月)'!D44</f>
        <v>金</v>
      </c>
      <c r="Z15" s="119" t="str">
        <f>'旬報(6月)'!D45</f>
        <v>土</v>
      </c>
      <c r="AA15" s="119" t="str">
        <f>'旬報(6月)'!D56</f>
        <v>日</v>
      </c>
      <c r="AB15" s="119" t="str">
        <f>'旬報(6月)'!D57</f>
        <v>月</v>
      </c>
      <c r="AC15" s="119" t="str">
        <f>'旬報(6月)'!D58</f>
        <v>火</v>
      </c>
      <c r="AD15" s="119" t="str">
        <f>'旬報(6月)'!D59</f>
        <v>水</v>
      </c>
      <c r="AE15" s="119" t="str">
        <f>'旬報(6月)'!D60</f>
        <v>木</v>
      </c>
      <c r="AF15" s="119" t="str">
        <f>'旬報(6月)'!D61</f>
        <v>金</v>
      </c>
      <c r="AG15" s="119" t="str">
        <f>'旬報(6月)'!D62</f>
        <v>土</v>
      </c>
      <c r="AH15" s="119" t="str">
        <f>'旬報(6月)'!D63</f>
        <v>日</v>
      </c>
      <c r="AI15" s="119" t="str">
        <f>'旬報(6月)'!D64</f>
        <v>月</v>
      </c>
      <c r="AJ15" s="119" t="str">
        <f>'旬報(6月)'!D65</f>
        <v>火</v>
      </c>
      <c r="AK15" s="120"/>
      <c r="AL15" s="72"/>
      <c r="AM15" s="72"/>
    </row>
    <row r="16" spans="2:43" ht="12.75" customHeight="1">
      <c r="B16" s="203">
        <f>B13+1</f>
        <v>6</v>
      </c>
      <c r="C16" s="204" t="s">
        <v>1</v>
      </c>
      <c r="D16" s="92" t="s">
        <v>9</v>
      </c>
      <c r="E16" s="93"/>
      <c r="F16" s="94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8"/>
      <c r="C17" s="99"/>
      <c r="D17" s="100"/>
      <c r="E17" s="101"/>
      <c r="F17" s="102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106"/>
      <c r="AM17" s="106"/>
      <c r="AN17">
        <f>SUM(COUNTIF(G17:AK17,{"休"}))</f>
        <v>0</v>
      </c>
    </row>
    <row r="18" spans="2:43" ht="12.75" customHeight="1">
      <c r="B18" s="107"/>
      <c r="C18" s="108"/>
      <c r="D18" s="109" t="s">
        <v>92</v>
      </c>
      <c r="E18" s="110"/>
      <c r="F18" s="111"/>
      <c r="G18" s="118" t="str">
        <f>'旬報(7月)'!D16</f>
        <v>水</v>
      </c>
      <c r="H18" s="119" t="str">
        <f>'旬報(7月)'!D17</f>
        <v>木</v>
      </c>
      <c r="I18" s="119" t="str">
        <f>'旬報(7月)'!D18</f>
        <v>金</v>
      </c>
      <c r="J18" s="119" t="str">
        <f>'旬報(7月)'!D19</f>
        <v>土</v>
      </c>
      <c r="K18" s="119" t="str">
        <f>'旬報(7月)'!D20</f>
        <v>日</v>
      </c>
      <c r="L18" s="119" t="str">
        <f>'旬報(7月)'!D21</f>
        <v>月</v>
      </c>
      <c r="M18" s="119" t="str">
        <f>'旬報(7月)'!D22</f>
        <v>火</v>
      </c>
      <c r="N18" s="119" t="str">
        <f>'旬報(7月)'!D23</f>
        <v>水</v>
      </c>
      <c r="O18" s="119" t="str">
        <f>'旬報(7月)'!D24</f>
        <v>木</v>
      </c>
      <c r="P18" s="119" t="str">
        <f>'旬報(7月)'!D25</f>
        <v>金</v>
      </c>
      <c r="Q18" s="119" t="str">
        <f>'旬報(7月)'!D36</f>
        <v>土</v>
      </c>
      <c r="R18" s="119" t="str">
        <f>'旬報(7月)'!D37</f>
        <v>日</v>
      </c>
      <c r="S18" s="119" t="str">
        <f>'旬報(7月)'!D38</f>
        <v>月</v>
      </c>
      <c r="T18" s="119" t="str">
        <f>'旬報(7月)'!D39</f>
        <v>火</v>
      </c>
      <c r="U18" s="119" t="str">
        <f>'旬報(7月)'!D40</f>
        <v>水</v>
      </c>
      <c r="V18" s="119" t="str">
        <f>'旬報(7月)'!D41</f>
        <v>木</v>
      </c>
      <c r="W18" s="119" t="str">
        <f>'旬報(7月)'!D42</f>
        <v>金</v>
      </c>
      <c r="X18" s="119" t="str">
        <f>'旬報(7月)'!D43</f>
        <v>土</v>
      </c>
      <c r="Y18" s="119" t="str">
        <f>'旬報(7月)'!D44</f>
        <v>日</v>
      </c>
      <c r="Z18" s="119" t="str">
        <f>'旬報(7月)'!D45</f>
        <v>月</v>
      </c>
      <c r="AA18" s="119" t="str">
        <f>'旬報(7月)'!D56</f>
        <v>火</v>
      </c>
      <c r="AB18" s="119" t="str">
        <f>'旬報(7月)'!D57</f>
        <v>水</v>
      </c>
      <c r="AC18" s="119" t="str">
        <f>'旬報(7月)'!D58</f>
        <v>木</v>
      </c>
      <c r="AD18" s="119" t="str">
        <f>'旬報(7月)'!D59</f>
        <v>金</v>
      </c>
      <c r="AE18" s="119" t="str">
        <f>'旬報(7月)'!D60</f>
        <v>土</v>
      </c>
      <c r="AF18" s="119" t="str">
        <f>'旬報(7月)'!D61</f>
        <v>日</v>
      </c>
      <c r="AG18" s="119" t="str">
        <f>'旬報(7月)'!D62</f>
        <v>月</v>
      </c>
      <c r="AH18" s="119" t="str">
        <f>'旬報(7月)'!D63</f>
        <v>火</v>
      </c>
      <c r="AI18" s="119" t="str">
        <f>'旬報(7月)'!D64</f>
        <v>水</v>
      </c>
      <c r="AJ18" s="119" t="str">
        <f>'旬報(7月)'!D65</f>
        <v>木</v>
      </c>
      <c r="AK18" s="120" t="str">
        <f>'旬報(7月)'!D66</f>
        <v>金</v>
      </c>
      <c r="AL18" s="72"/>
      <c r="AM18" s="72"/>
    </row>
    <row r="19" spans="2:43" ht="12.75" customHeight="1">
      <c r="B19" s="203">
        <f>B16+1</f>
        <v>7</v>
      </c>
      <c r="C19" s="204" t="s">
        <v>1</v>
      </c>
      <c r="D19" s="92" t="s">
        <v>9</v>
      </c>
      <c r="E19" s="93"/>
      <c r="F19" s="94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 thickBot="1">
      <c r="B20" s="98"/>
      <c r="C20" s="99"/>
      <c r="D20" s="100"/>
      <c r="E20" s="101"/>
      <c r="F20" s="102"/>
      <c r="G20" s="115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21"/>
      <c r="T20" s="121"/>
      <c r="U20" s="121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106"/>
      <c r="AM20" s="106"/>
      <c r="AN20">
        <f>SUM(COUNTIF(G20:AK20,{"休"}))</f>
        <v>0</v>
      </c>
    </row>
    <row r="21" spans="2:43" ht="12.75" customHeight="1">
      <c r="B21" s="107"/>
      <c r="C21" s="108"/>
      <c r="D21" s="109" t="s">
        <v>92</v>
      </c>
      <c r="E21" s="110"/>
      <c r="F21" s="111"/>
      <c r="G21" s="118" t="str">
        <f>'旬報(8月)'!D16</f>
        <v>土</v>
      </c>
      <c r="H21" s="119" t="str">
        <f>'旬報(8月)'!D17</f>
        <v>日</v>
      </c>
      <c r="I21" s="119" t="str">
        <f>'旬報(8月)'!D18</f>
        <v>月</v>
      </c>
      <c r="J21" s="119" t="str">
        <f>'旬報(8月)'!D19</f>
        <v>火</v>
      </c>
      <c r="K21" s="119" t="str">
        <f>'旬報(8月)'!D20</f>
        <v>水</v>
      </c>
      <c r="L21" s="119" t="str">
        <f>'旬報(8月)'!D21</f>
        <v>木</v>
      </c>
      <c r="M21" s="119" t="str">
        <f>'旬報(8月)'!D22</f>
        <v>金</v>
      </c>
      <c r="N21" s="119" t="str">
        <f>'旬報(8月)'!D23</f>
        <v>土</v>
      </c>
      <c r="O21" s="119" t="str">
        <f>'旬報(8月)'!D24</f>
        <v>日</v>
      </c>
      <c r="P21" s="119" t="str">
        <f>'旬報(8月)'!D25</f>
        <v>月</v>
      </c>
      <c r="Q21" s="119" t="str">
        <f>'旬報(8月)'!D36</f>
        <v>火</v>
      </c>
      <c r="R21" s="122" t="str">
        <f>'旬報(8月)'!D37</f>
        <v>水</v>
      </c>
      <c r="S21" s="123" t="s">
        <v>73</v>
      </c>
      <c r="T21" s="124" t="s">
        <v>73</v>
      </c>
      <c r="U21" s="125" t="s">
        <v>73</v>
      </c>
      <c r="V21" s="118" t="str">
        <f>'旬報(8月)'!D41</f>
        <v>日</v>
      </c>
      <c r="W21" s="119" t="str">
        <f>'旬報(8月)'!D42</f>
        <v>月</v>
      </c>
      <c r="X21" s="119" t="str">
        <f>'旬報(8月)'!D43</f>
        <v>火</v>
      </c>
      <c r="Y21" s="119" t="str">
        <f>'旬報(8月)'!D44</f>
        <v>水</v>
      </c>
      <c r="Z21" s="119" t="str">
        <f>'旬報(8月)'!D45</f>
        <v>木</v>
      </c>
      <c r="AA21" s="119" t="str">
        <f>'旬報(8月)'!D56</f>
        <v>金</v>
      </c>
      <c r="AB21" s="119" t="str">
        <f>'旬報(8月)'!D57</f>
        <v>土</v>
      </c>
      <c r="AC21" s="119" t="str">
        <f>'旬報(8月)'!D58</f>
        <v>日</v>
      </c>
      <c r="AD21" s="119" t="str">
        <f>'旬報(8月)'!D59</f>
        <v>月</v>
      </c>
      <c r="AE21" s="119" t="str">
        <f>'旬報(8月)'!D60</f>
        <v>火</v>
      </c>
      <c r="AF21" s="119" t="str">
        <f>'旬報(8月)'!D61</f>
        <v>水</v>
      </c>
      <c r="AG21" s="119" t="str">
        <f>'旬報(8月)'!D62</f>
        <v>木</v>
      </c>
      <c r="AH21" s="119" t="str">
        <f>'旬報(8月)'!D63</f>
        <v>金</v>
      </c>
      <c r="AI21" s="119" t="str">
        <f>'旬報(8月)'!D64</f>
        <v>土</v>
      </c>
      <c r="AJ21" s="119" t="str">
        <f>'旬報(8月)'!D65</f>
        <v>日</v>
      </c>
      <c r="AK21" s="120" t="str">
        <f>'旬報(8月)'!D66</f>
        <v>月</v>
      </c>
      <c r="AL21" s="72"/>
      <c r="AM21" s="72"/>
    </row>
    <row r="22" spans="2:43" ht="12.75" customHeight="1">
      <c r="B22" s="203">
        <f>B19+1</f>
        <v>8</v>
      </c>
      <c r="C22" s="204" t="s">
        <v>1</v>
      </c>
      <c r="D22" s="92" t="s">
        <v>9</v>
      </c>
      <c r="E22" s="93"/>
      <c r="F22" s="94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6"/>
      <c r="S22" s="127"/>
      <c r="T22" s="78"/>
      <c r="U22" s="128"/>
      <c r="V22" s="129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1"/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</row>
    <row r="23" spans="2:43" ht="12.75" customHeight="1" thickBot="1">
      <c r="B23" s="98"/>
      <c r="C23" s="99"/>
      <c r="D23" s="100"/>
      <c r="E23" s="101"/>
      <c r="F23" s="102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30"/>
      <c r="S23" s="131"/>
      <c r="T23" s="132"/>
      <c r="U23" s="133"/>
      <c r="V23" s="115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106"/>
      <c r="AM23" s="106"/>
      <c r="AN23">
        <f>SUM(COUNTIF(G23:AK23,{"休"}))</f>
        <v>0</v>
      </c>
    </row>
    <row r="24" spans="2:43" ht="12.75" customHeight="1">
      <c r="B24" s="107"/>
      <c r="C24" s="108"/>
      <c r="D24" s="109" t="s">
        <v>92</v>
      </c>
      <c r="E24" s="110"/>
      <c r="F24" s="111"/>
      <c r="G24" s="118" t="str">
        <f>'旬報(9月)'!D16</f>
        <v>火</v>
      </c>
      <c r="H24" s="119" t="str">
        <f>'旬報(9月)'!D17</f>
        <v>水</v>
      </c>
      <c r="I24" s="119" t="str">
        <f>'旬報(9月)'!D18</f>
        <v>木</v>
      </c>
      <c r="J24" s="119" t="str">
        <f>'旬報(9月)'!D19</f>
        <v>金</v>
      </c>
      <c r="K24" s="119" t="str">
        <f>'旬報(9月)'!D20</f>
        <v>土</v>
      </c>
      <c r="L24" s="119" t="str">
        <f>'旬報(9月)'!D21</f>
        <v>日</v>
      </c>
      <c r="M24" s="119" t="str">
        <f>'旬報(9月)'!D22</f>
        <v>月</v>
      </c>
      <c r="N24" s="119" t="str">
        <f>'旬報(9月)'!D23</f>
        <v>火</v>
      </c>
      <c r="O24" s="119" t="str">
        <f>'旬報(9月)'!D24</f>
        <v>水</v>
      </c>
      <c r="P24" s="119" t="str">
        <f>'旬報(9月)'!D25</f>
        <v>木</v>
      </c>
      <c r="Q24" s="119" t="str">
        <f>'旬報(9月)'!D36</f>
        <v>金</v>
      </c>
      <c r="R24" s="119" t="str">
        <f>'旬報(9月)'!D37</f>
        <v>土</v>
      </c>
      <c r="S24" s="134" t="str">
        <f>'旬報(9月)'!D38</f>
        <v>日</v>
      </c>
      <c r="T24" s="134" t="str">
        <f>'旬報(9月)'!D39</f>
        <v>月</v>
      </c>
      <c r="U24" s="134" t="str">
        <f>'旬報(9月)'!D40</f>
        <v>火</v>
      </c>
      <c r="V24" s="119" t="str">
        <f>'旬報(9月)'!D41</f>
        <v>水</v>
      </c>
      <c r="W24" s="119" t="str">
        <f>'旬報(9月)'!D42</f>
        <v>木</v>
      </c>
      <c r="X24" s="119" t="str">
        <f>'旬報(9月)'!D43</f>
        <v>金</v>
      </c>
      <c r="Y24" s="119" t="str">
        <f>'旬報(9月)'!D44</f>
        <v>土</v>
      </c>
      <c r="Z24" s="119" t="str">
        <f>'旬報(9月)'!D45</f>
        <v>日</v>
      </c>
      <c r="AA24" s="119" t="str">
        <f>'旬報(9月)'!D56</f>
        <v>月</v>
      </c>
      <c r="AB24" s="119" t="str">
        <f>'旬報(9月)'!D57</f>
        <v>火</v>
      </c>
      <c r="AC24" s="119" t="str">
        <f>'旬報(9月)'!D58</f>
        <v>水</v>
      </c>
      <c r="AD24" s="119" t="str">
        <f>'旬報(9月)'!D59</f>
        <v>木</v>
      </c>
      <c r="AE24" s="119" t="str">
        <f>'旬報(9月)'!D60</f>
        <v>金</v>
      </c>
      <c r="AF24" s="119" t="str">
        <f>'旬報(9月)'!D61</f>
        <v>土</v>
      </c>
      <c r="AG24" s="119" t="str">
        <f>'旬報(9月)'!D62</f>
        <v>日</v>
      </c>
      <c r="AH24" s="119" t="str">
        <f>'旬報(9月)'!D63</f>
        <v>月</v>
      </c>
      <c r="AI24" s="119" t="str">
        <f>'旬報(9月)'!D64</f>
        <v>火</v>
      </c>
      <c r="AJ24" s="119" t="str">
        <f>'旬報(9月)'!D65</f>
        <v>水</v>
      </c>
      <c r="AK24" s="120"/>
      <c r="AL24" s="72"/>
      <c r="AM24" s="72"/>
    </row>
    <row r="25" spans="2:43" ht="12.75" customHeight="1">
      <c r="B25" s="203">
        <f>B22+1</f>
        <v>9</v>
      </c>
      <c r="C25" s="204" t="s">
        <v>1</v>
      </c>
      <c r="D25" s="92" t="s">
        <v>9</v>
      </c>
      <c r="E25" s="93"/>
      <c r="F25" s="94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1"/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</row>
    <row r="26" spans="2:43" ht="12.75" customHeight="1">
      <c r="B26" s="98"/>
      <c r="C26" s="99"/>
      <c r="D26" s="100"/>
      <c r="E26" s="101"/>
      <c r="F26" s="102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106"/>
      <c r="AM26" s="106"/>
      <c r="AN26">
        <f>SUM(COUNTIF(G26:AK26,{"休"}))</f>
        <v>0</v>
      </c>
    </row>
    <row r="27" spans="2:43" ht="12.75" customHeight="1">
      <c r="B27" s="107"/>
      <c r="C27" s="108"/>
      <c r="D27" s="109" t="s">
        <v>92</v>
      </c>
      <c r="E27" s="110"/>
      <c r="F27" s="111"/>
      <c r="G27" s="118" t="str">
        <f>'旬報(10月)'!D16</f>
        <v>木</v>
      </c>
      <c r="H27" s="119" t="str">
        <f>'旬報(10月)'!D17</f>
        <v>金</v>
      </c>
      <c r="I27" s="119" t="str">
        <f>'旬報(10月)'!D18</f>
        <v>土</v>
      </c>
      <c r="J27" s="119" t="str">
        <f>'旬報(10月)'!D19</f>
        <v>日</v>
      </c>
      <c r="K27" s="119" t="str">
        <f>'旬報(10月)'!D20</f>
        <v>月</v>
      </c>
      <c r="L27" s="119" t="str">
        <f>'旬報(10月)'!D21</f>
        <v>火</v>
      </c>
      <c r="M27" s="119" t="str">
        <f>'旬報(10月)'!D22</f>
        <v>水</v>
      </c>
      <c r="N27" s="119" t="str">
        <f>'旬報(10月)'!D23</f>
        <v>木</v>
      </c>
      <c r="O27" s="119" t="str">
        <f>'旬報(10月)'!D24</f>
        <v>金</v>
      </c>
      <c r="P27" s="119" t="str">
        <f>'旬報(10月)'!D25</f>
        <v>土</v>
      </c>
      <c r="Q27" s="119" t="str">
        <f>'旬報(10月)'!D36</f>
        <v>日</v>
      </c>
      <c r="R27" s="119" t="str">
        <f>'旬報(10月)'!D37</f>
        <v>月</v>
      </c>
      <c r="S27" s="119" t="str">
        <f>'旬報(10月)'!D38</f>
        <v>火</v>
      </c>
      <c r="T27" s="119" t="str">
        <f>'旬報(10月)'!D39</f>
        <v>水</v>
      </c>
      <c r="U27" s="119" t="str">
        <f>'旬報(10月)'!D40</f>
        <v>木</v>
      </c>
      <c r="V27" s="119" t="str">
        <f>'旬報(10月)'!D41</f>
        <v>金</v>
      </c>
      <c r="W27" s="119" t="str">
        <f>'旬報(10月)'!D42</f>
        <v>土</v>
      </c>
      <c r="X27" s="119" t="str">
        <f>'旬報(10月)'!D43</f>
        <v>日</v>
      </c>
      <c r="Y27" s="119" t="str">
        <f>'旬報(10月)'!D44</f>
        <v>月</v>
      </c>
      <c r="Z27" s="119" t="str">
        <f>'旬報(10月)'!D45</f>
        <v>火</v>
      </c>
      <c r="AA27" s="119" t="str">
        <f>'旬報(10月)'!D56</f>
        <v>水</v>
      </c>
      <c r="AB27" s="119" t="str">
        <f>'旬報(10月)'!D57</f>
        <v>木</v>
      </c>
      <c r="AC27" s="119" t="str">
        <f>'旬報(10月)'!D58</f>
        <v>金</v>
      </c>
      <c r="AD27" s="119" t="str">
        <f>'旬報(10月)'!D59</f>
        <v>土</v>
      </c>
      <c r="AE27" s="119" t="str">
        <f>'旬報(10月)'!D60</f>
        <v>日</v>
      </c>
      <c r="AF27" s="119" t="str">
        <f>'旬報(10月)'!D61</f>
        <v>月</v>
      </c>
      <c r="AG27" s="119" t="str">
        <f>'旬報(10月)'!D62</f>
        <v>火</v>
      </c>
      <c r="AH27" s="119" t="str">
        <f>'旬報(10月)'!D63</f>
        <v>水</v>
      </c>
      <c r="AI27" s="119" t="str">
        <f>'旬報(10月)'!D64</f>
        <v>木</v>
      </c>
      <c r="AJ27" s="119" t="str">
        <f>'旬報(10月)'!D65</f>
        <v>金</v>
      </c>
      <c r="AK27" s="120" t="str">
        <f>'旬報(10月)'!D66</f>
        <v>土</v>
      </c>
      <c r="AL27" s="72"/>
      <c r="AM27" s="72"/>
    </row>
    <row r="28" spans="2:43" ht="12.75" customHeight="1">
      <c r="B28" s="203">
        <f>B25+1</f>
        <v>10</v>
      </c>
      <c r="C28" s="204" t="s">
        <v>1</v>
      </c>
      <c r="D28" s="92" t="s">
        <v>9</v>
      </c>
      <c r="E28" s="93"/>
      <c r="F28" s="94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8"/>
      <c r="C29" s="99"/>
      <c r="D29" s="100"/>
      <c r="E29" s="101"/>
      <c r="F29" s="102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106"/>
      <c r="AM29" s="106"/>
      <c r="AN29">
        <f>SUM(COUNTIF(G29:AK29,{"休"}))</f>
        <v>0</v>
      </c>
    </row>
    <row r="30" spans="2:43" ht="12.75" customHeight="1">
      <c r="B30" s="107"/>
      <c r="C30" s="108"/>
      <c r="D30" s="109" t="s">
        <v>92</v>
      </c>
      <c r="E30" s="110"/>
      <c r="F30" s="111"/>
      <c r="G30" s="118" t="str">
        <f>'旬報(11月)'!D16</f>
        <v>日</v>
      </c>
      <c r="H30" s="119" t="str">
        <f>'旬報(11月)'!D17</f>
        <v>月</v>
      </c>
      <c r="I30" s="119" t="str">
        <f>'旬報(11月)'!D18</f>
        <v>火</v>
      </c>
      <c r="J30" s="119" t="str">
        <f>'旬報(11月)'!D19</f>
        <v>水</v>
      </c>
      <c r="K30" s="119" t="str">
        <f>'旬報(11月)'!D20</f>
        <v>木</v>
      </c>
      <c r="L30" s="119" t="str">
        <f>'旬報(11月)'!D21</f>
        <v>金</v>
      </c>
      <c r="M30" s="119" t="str">
        <f>'旬報(11月)'!D22</f>
        <v>土</v>
      </c>
      <c r="N30" s="119" t="str">
        <f>'旬報(11月)'!D23</f>
        <v>日</v>
      </c>
      <c r="O30" s="119" t="str">
        <f>'旬報(11月)'!D24</f>
        <v>月</v>
      </c>
      <c r="P30" s="119" t="str">
        <f>'旬報(11月)'!D25</f>
        <v>火</v>
      </c>
      <c r="Q30" s="119" t="str">
        <f>'旬報(11月)'!D36</f>
        <v>水</v>
      </c>
      <c r="R30" s="119" t="str">
        <f>'旬報(11月)'!D37</f>
        <v>木</v>
      </c>
      <c r="S30" s="119" t="str">
        <f>'旬報(11月)'!D38</f>
        <v>金</v>
      </c>
      <c r="T30" s="119" t="str">
        <f>'旬報(11月)'!D39</f>
        <v>土</v>
      </c>
      <c r="U30" s="119" t="str">
        <f>'旬報(11月)'!D40</f>
        <v>日</v>
      </c>
      <c r="V30" s="119" t="str">
        <f>'旬報(11月)'!D41</f>
        <v>月</v>
      </c>
      <c r="W30" s="119" t="str">
        <f>'旬報(11月)'!D42</f>
        <v>火</v>
      </c>
      <c r="X30" s="119" t="str">
        <f>'旬報(11月)'!D43</f>
        <v>水</v>
      </c>
      <c r="Y30" s="119" t="str">
        <f>'旬報(11月)'!D44</f>
        <v>木</v>
      </c>
      <c r="Z30" s="119" t="str">
        <f>'旬報(11月)'!D45</f>
        <v>金</v>
      </c>
      <c r="AA30" s="119" t="str">
        <f>'旬報(11月)'!D56</f>
        <v>土</v>
      </c>
      <c r="AB30" s="119" t="str">
        <f>'旬報(11月)'!D57</f>
        <v>日</v>
      </c>
      <c r="AC30" s="119" t="str">
        <f>'旬報(11月)'!D58</f>
        <v>月</v>
      </c>
      <c r="AD30" s="119" t="str">
        <f>'旬報(11月)'!D59</f>
        <v>火</v>
      </c>
      <c r="AE30" s="119" t="str">
        <f>'旬報(11月)'!D60</f>
        <v>水</v>
      </c>
      <c r="AF30" s="119" t="str">
        <f>'旬報(11月)'!D61</f>
        <v>木</v>
      </c>
      <c r="AG30" s="119" t="str">
        <f>'旬報(11月)'!D62</f>
        <v>金</v>
      </c>
      <c r="AH30" s="119" t="str">
        <f>'旬報(11月)'!D63</f>
        <v>土</v>
      </c>
      <c r="AI30" s="119" t="str">
        <f>'旬報(11月)'!D64</f>
        <v>日</v>
      </c>
      <c r="AJ30" s="119" t="str">
        <f>'旬報(11月)'!D65</f>
        <v>月</v>
      </c>
      <c r="AK30" s="120"/>
      <c r="AL30" s="72"/>
      <c r="AM30" s="72"/>
    </row>
    <row r="31" spans="2:43" ht="12.75" customHeight="1">
      <c r="B31" s="203">
        <f>B28+1</f>
        <v>11</v>
      </c>
      <c r="C31" s="204" t="s">
        <v>1</v>
      </c>
      <c r="D31" s="92" t="s">
        <v>9</v>
      </c>
      <c r="E31" s="93"/>
      <c r="F31" s="94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8"/>
      <c r="C32" s="99"/>
      <c r="D32" s="100"/>
      <c r="E32" s="101"/>
      <c r="F32" s="102"/>
      <c r="G32" s="11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21"/>
      <c r="AJ32" s="121"/>
      <c r="AK32" s="135"/>
      <c r="AL32" s="106"/>
      <c r="AM32" s="106"/>
      <c r="AN32">
        <f>SUM(COUNTIF(G32:AK32,{"休"}))</f>
        <v>0</v>
      </c>
    </row>
    <row r="33" spans="2:43" ht="12.75" customHeight="1">
      <c r="B33" s="107"/>
      <c r="C33" s="108"/>
      <c r="D33" s="109" t="s">
        <v>92</v>
      </c>
      <c r="E33" s="110"/>
      <c r="F33" s="111"/>
      <c r="G33" s="118" t="str">
        <f>'旬報(12月)'!D16</f>
        <v>火</v>
      </c>
      <c r="H33" s="119" t="str">
        <f>'旬報(12月)'!D17</f>
        <v>水</v>
      </c>
      <c r="I33" s="119" t="str">
        <f>'旬報(12月)'!D18</f>
        <v>木</v>
      </c>
      <c r="J33" s="119" t="str">
        <f>'旬報(12月)'!D19</f>
        <v>金</v>
      </c>
      <c r="K33" s="119" t="str">
        <f>'旬報(12月)'!D20</f>
        <v>土</v>
      </c>
      <c r="L33" s="119" t="str">
        <f>'旬報(12月)'!D21</f>
        <v>日</v>
      </c>
      <c r="M33" s="119" t="str">
        <f>'旬報(12月)'!D22</f>
        <v>月</v>
      </c>
      <c r="N33" s="119" t="str">
        <f>'旬報(12月)'!D23</f>
        <v>火</v>
      </c>
      <c r="O33" s="119" t="str">
        <f>'旬報(12月)'!D24</f>
        <v>水</v>
      </c>
      <c r="P33" s="119" t="str">
        <f>'旬報(12月)'!D25</f>
        <v>木</v>
      </c>
      <c r="Q33" s="119" t="str">
        <f>'旬報(12月)'!D36</f>
        <v>金</v>
      </c>
      <c r="R33" s="119" t="str">
        <f>'旬報(12月)'!D37</f>
        <v>土</v>
      </c>
      <c r="S33" s="119" t="str">
        <f>'旬報(12月)'!D38</f>
        <v>日</v>
      </c>
      <c r="T33" s="119" t="str">
        <f>'旬報(12月)'!D39</f>
        <v>月</v>
      </c>
      <c r="U33" s="119" t="str">
        <f>'旬報(12月)'!D40</f>
        <v>火</v>
      </c>
      <c r="V33" s="119" t="str">
        <f>'旬報(12月)'!D41</f>
        <v>水</v>
      </c>
      <c r="W33" s="119" t="str">
        <f>'旬報(12月)'!D42</f>
        <v>木</v>
      </c>
      <c r="X33" s="119" t="str">
        <f>'旬報(12月)'!D43</f>
        <v>金</v>
      </c>
      <c r="Y33" s="119" t="str">
        <f>'旬報(12月)'!D44</f>
        <v>土</v>
      </c>
      <c r="Z33" s="119" t="str">
        <f>'旬報(12月)'!D45</f>
        <v>日</v>
      </c>
      <c r="AA33" s="119" t="str">
        <f>'旬報(12月)'!D56</f>
        <v>月</v>
      </c>
      <c r="AB33" s="119" t="str">
        <f>'旬報(12月)'!D57</f>
        <v>火</v>
      </c>
      <c r="AC33" s="119" t="str">
        <f>'旬報(12月)'!D58</f>
        <v>水</v>
      </c>
      <c r="AD33" s="119" t="str">
        <f>'旬報(12月)'!D59</f>
        <v>木</v>
      </c>
      <c r="AE33" s="119" t="str">
        <f>'旬報(12月)'!D60</f>
        <v>金</v>
      </c>
      <c r="AF33" s="119" t="str">
        <f>'旬報(12月)'!D61</f>
        <v>土</v>
      </c>
      <c r="AG33" s="119" t="str">
        <f>'旬報(12月)'!D62</f>
        <v>日</v>
      </c>
      <c r="AH33" s="122" t="str">
        <f>'旬報(12月)'!D63</f>
        <v>月</v>
      </c>
      <c r="AI33" s="123" t="s">
        <v>74</v>
      </c>
      <c r="AJ33" s="124" t="s">
        <v>74</v>
      </c>
      <c r="AK33" s="125" t="s">
        <v>74</v>
      </c>
      <c r="AL33" s="72"/>
      <c r="AM33" s="72"/>
      <c r="AO33" s="1"/>
    </row>
    <row r="34" spans="2:43" ht="12.75" customHeight="1">
      <c r="B34" s="203">
        <f>B31+1</f>
        <v>12</v>
      </c>
      <c r="C34" s="204" t="s">
        <v>1</v>
      </c>
      <c r="D34" s="92" t="s">
        <v>9</v>
      </c>
      <c r="E34" s="93"/>
      <c r="F34" s="94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6"/>
      <c r="AI34" s="127"/>
      <c r="AJ34" s="78"/>
      <c r="AK34" s="128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8"/>
      <c r="C35" s="99"/>
      <c r="D35" s="100"/>
      <c r="E35" s="101"/>
      <c r="F35" s="102"/>
      <c r="G35" s="136"/>
      <c r="H35" s="121"/>
      <c r="I35" s="12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30"/>
      <c r="AI35" s="131"/>
      <c r="AJ35" s="132"/>
      <c r="AK35" s="133"/>
      <c r="AL35" s="106"/>
      <c r="AM35" s="106"/>
      <c r="AN35">
        <f>SUM(COUNTIF(G35:AK35,{"休"}))</f>
        <v>0</v>
      </c>
    </row>
    <row r="36" spans="2:43" ht="12.75" customHeight="1">
      <c r="B36" s="232" t="str">
        <f xml:space="preserve"> 初期入力!D4+1&amp;"年"</f>
        <v>2027年</v>
      </c>
      <c r="C36" s="233"/>
      <c r="D36" s="109" t="s">
        <v>92</v>
      </c>
      <c r="E36" s="110"/>
      <c r="F36" s="110"/>
      <c r="G36" s="123" t="s">
        <v>74</v>
      </c>
      <c r="H36" s="124" t="s">
        <v>74</v>
      </c>
      <c r="I36" s="125" t="s">
        <v>74</v>
      </c>
      <c r="J36" s="118" t="str">
        <f>'旬報(翌1月)'!D19</f>
        <v>月</v>
      </c>
      <c r="K36" s="119" t="str">
        <f>'旬報(翌1月)'!D20</f>
        <v>火</v>
      </c>
      <c r="L36" s="119" t="str">
        <f>'旬報(翌1月)'!D21</f>
        <v>水</v>
      </c>
      <c r="M36" s="119" t="str">
        <f>'旬報(翌1月)'!D22</f>
        <v>木</v>
      </c>
      <c r="N36" s="119" t="str">
        <f>'旬報(翌1月)'!D23</f>
        <v>金</v>
      </c>
      <c r="O36" s="119" t="str">
        <f>'旬報(翌1月)'!D24</f>
        <v>土</v>
      </c>
      <c r="P36" s="119" t="str">
        <f>'旬報(翌1月)'!D25</f>
        <v>日</v>
      </c>
      <c r="Q36" s="119" t="str">
        <f>'旬報(翌1月)'!D36</f>
        <v>月</v>
      </c>
      <c r="R36" s="119" t="str">
        <f>'旬報(翌1月)'!D37</f>
        <v>火</v>
      </c>
      <c r="S36" s="119" t="str">
        <f>'旬報(翌1月)'!D38</f>
        <v>水</v>
      </c>
      <c r="T36" s="119" t="str">
        <f>'旬報(翌1月)'!D39</f>
        <v>木</v>
      </c>
      <c r="U36" s="119" t="str">
        <f>'旬報(翌1月)'!D40</f>
        <v>金</v>
      </c>
      <c r="V36" s="119" t="str">
        <f>'旬報(翌1月)'!D41</f>
        <v>土</v>
      </c>
      <c r="W36" s="119" t="str">
        <f>'旬報(翌1月)'!D42</f>
        <v>日</v>
      </c>
      <c r="X36" s="119" t="str">
        <f>'旬報(翌1月)'!D43</f>
        <v>月</v>
      </c>
      <c r="Y36" s="119" t="str">
        <f>'旬報(翌1月)'!D44</f>
        <v>火</v>
      </c>
      <c r="Z36" s="119" t="str">
        <f>'旬報(翌1月)'!D45</f>
        <v>水</v>
      </c>
      <c r="AA36" s="119" t="str">
        <f>'旬報(翌1月)'!D56</f>
        <v>木</v>
      </c>
      <c r="AB36" s="119" t="str">
        <f>'旬報(翌1月)'!D57</f>
        <v>金</v>
      </c>
      <c r="AC36" s="119" t="str">
        <f>'旬報(翌1月)'!D58</f>
        <v>土</v>
      </c>
      <c r="AD36" s="119" t="str">
        <f>'旬報(翌1月)'!D59</f>
        <v>日</v>
      </c>
      <c r="AE36" s="119" t="str">
        <f>'旬報(翌1月)'!D60</f>
        <v>月</v>
      </c>
      <c r="AF36" s="119" t="str">
        <f>'旬報(翌1月)'!D61</f>
        <v>火</v>
      </c>
      <c r="AG36" s="119" t="str">
        <f>'旬報(翌1月)'!D62</f>
        <v>水</v>
      </c>
      <c r="AH36" s="119" t="str">
        <f>'旬報(翌1月)'!D63</f>
        <v>木</v>
      </c>
      <c r="AI36" s="134" t="str">
        <f>IF(OR('旬報(翌1月)'!D64="土",'旬報(翌1月)'!D64="日"),'旬報(翌1月)'!D64,"年")</f>
        <v>年</v>
      </c>
      <c r="AJ36" s="134" t="str">
        <f>'旬報(翌1月)'!D65</f>
        <v>土</v>
      </c>
      <c r="AK36" s="137" t="str">
        <f>'旬報(翌1月)'!D66</f>
        <v>日</v>
      </c>
      <c r="AL36" s="72"/>
      <c r="AM36" s="72"/>
      <c r="AO36" s="1"/>
    </row>
    <row r="37" spans="2:43" ht="12.75" customHeight="1">
      <c r="B37" s="203">
        <f>B7-2</f>
        <v>1</v>
      </c>
      <c r="C37" s="204" t="s">
        <v>1</v>
      </c>
      <c r="D37" s="92" t="s">
        <v>9</v>
      </c>
      <c r="E37" s="93"/>
      <c r="F37" s="93"/>
      <c r="G37" s="127"/>
      <c r="H37" s="78"/>
      <c r="I37" s="128"/>
      <c r="J37" s="129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8"/>
      <c r="C38" s="99"/>
      <c r="D38" s="100"/>
      <c r="E38" s="101"/>
      <c r="F38" s="101"/>
      <c r="G38" s="131"/>
      <c r="H38" s="132"/>
      <c r="I38" s="133"/>
      <c r="J38" s="115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106"/>
      <c r="AM38" s="106"/>
      <c r="AN38">
        <f>SUM(COUNTIF(G38:AK38,{"休"}))</f>
        <v>0</v>
      </c>
    </row>
    <row r="39" spans="2:43" ht="12.75" customHeight="1">
      <c r="B39" s="107"/>
      <c r="C39" s="108"/>
      <c r="D39" s="109" t="s">
        <v>92</v>
      </c>
      <c r="E39" s="110"/>
      <c r="F39" s="111"/>
      <c r="G39" s="138" t="str">
        <f>'旬報(翌2月)'!D16</f>
        <v>月</v>
      </c>
      <c r="H39" s="134" t="str">
        <f>'旬報(翌2月)'!D17</f>
        <v>火</v>
      </c>
      <c r="I39" s="134" t="str">
        <f>'旬報(翌2月)'!D18</f>
        <v>水</v>
      </c>
      <c r="J39" s="119" t="str">
        <f>'旬報(翌2月)'!D19</f>
        <v>木</v>
      </c>
      <c r="K39" s="119" t="str">
        <f>'旬報(翌2月)'!D20</f>
        <v>金</v>
      </c>
      <c r="L39" s="119" t="str">
        <f>'旬報(翌2月)'!D21</f>
        <v>土</v>
      </c>
      <c r="M39" s="119" t="str">
        <f>'旬報(翌2月)'!D22</f>
        <v>日</v>
      </c>
      <c r="N39" s="119" t="str">
        <f>'旬報(翌2月)'!D23</f>
        <v>月</v>
      </c>
      <c r="O39" s="119" t="str">
        <f>'旬報(翌2月)'!D24</f>
        <v>火</v>
      </c>
      <c r="P39" s="119" t="str">
        <f>'旬報(翌2月)'!D25</f>
        <v>水</v>
      </c>
      <c r="Q39" s="119" t="str">
        <f>'旬報(翌2月)'!D36</f>
        <v>木</v>
      </c>
      <c r="R39" s="119" t="str">
        <f>'旬報(翌2月)'!D37</f>
        <v>金</v>
      </c>
      <c r="S39" s="119" t="str">
        <f>'旬報(翌2月)'!D38</f>
        <v>土</v>
      </c>
      <c r="T39" s="119" t="str">
        <f>'旬報(翌2月)'!D39</f>
        <v>日</v>
      </c>
      <c r="U39" s="119" t="str">
        <f>'旬報(翌2月)'!D40</f>
        <v>月</v>
      </c>
      <c r="V39" s="119" t="str">
        <f>'旬報(翌2月)'!D41</f>
        <v>火</v>
      </c>
      <c r="W39" s="119" t="str">
        <f>'旬報(翌2月)'!D42</f>
        <v>水</v>
      </c>
      <c r="X39" s="119" t="str">
        <f>'旬報(翌2月)'!D43</f>
        <v>木</v>
      </c>
      <c r="Y39" s="119" t="str">
        <f>'旬報(翌2月)'!D44</f>
        <v>金</v>
      </c>
      <c r="Z39" s="119" t="str">
        <f>'旬報(翌2月)'!D45</f>
        <v>土</v>
      </c>
      <c r="AA39" s="119" t="str">
        <f>'旬報(翌2月)'!D56</f>
        <v>日</v>
      </c>
      <c r="AB39" s="119" t="str">
        <f>'旬報(翌2月)'!D57</f>
        <v>月</v>
      </c>
      <c r="AC39" s="119" t="str">
        <f>'旬報(翌2月)'!D58</f>
        <v>火</v>
      </c>
      <c r="AD39" s="119" t="str">
        <f>'旬報(翌2月)'!D59</f>
        <v>水</v>
      </c>
      <c r="AE39" s="119" t="str">
        <f>'旬報(翌2月)'!D60</f>
        <v>木</v>
      </c>
      <c r="AF39" s="119" t="str">
        <f>'旬報(翌2月)'!D61</f>
        <v>金</v>
      </c>
      <c r="AG39" s="119" t="str">
        <f>'旬報(翌2月)'!D62</f>
        <v>土</v>
      </c>
      <c r="AH39" s="119" t="str">
        <f>'旬報(翌2月)'!D63</f>
        <v>日</v>
      </c>
      <c r="AI39" s="119">
        <f>'旬報(翌2月)'!D64</f>
        <v>0</v>
      </c>
      <c r="AJ39" s="119"/>
      <c r="AK39" s="120"/>
      <c r="AL39" s="72"/>
      <c r="AM39" s="72"/>
    </row>
    <row r="40" spans="2:43" ht="12.75" customHeight="1">
      <c r="B40" s="203">
        <f>B37+1</f>
        <v>2</v>
      </c>
      <c r="C40" s="204" t="s">
        <v>1</v>
      </c>
      <c r="D40" s="92" t="s">
        <v>9</v>
      </c>
      <c r="E40" s="93"/>
      <c r="F40" s="94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8"/>
      <c r="C41" s="99"/>
      <c r="D41" s="100"/>
      <c r="E41" s="101"/>
      <c r="F41" s="102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06"/>
      <c r="AM41" s="106"/>
      <c r="AN41">
        <f>SUM(COUNTIF(G41:AK41,{"休"}))</f>
        <v>0</v>
      </c>
    </row>
    <row r="42" spans="2:43" ht="12.75" customHeight="1">
      <c r="B42" s="107"/>
      <c r="C42" s="108"/>
      <c r="D42" s="109" t="s">
        <v>92</v>
      </c>
      <c r="E42" s="110"/>
      <c r="F42" s="111"/>
      <c r="G42" s="118" t="str">
        <f>'旬報(翌3月)'!D16</f>
        <v>月</v>
      </c>
      <c r="H42" s="119" t="str">
        <f>'旬報(翌3月)'!D17</f>
        <v>火</v>
      </c>
      <c r="I42" s="119" t="str">
        <f>'旬報(翌3月)'!D18</f>
        <v>水</v>
      </c>
      <c r="J42" s="119" t="str">
        <f>'旬報(翌3月)'!D19</f>
        <v>木</v>
      </c>
      <c r="K42" s="119" t="str">
        <f>'旬報(翌3月)'!D20</f>
        <v>金</v>
      </c>
      <c r="L42" s="119" t="str">
        <f>'旬報(翌3月)'!D21</f>
        <v>土</v>
      </c>
      <c r="M42" s="119" t="str">
        <f>'旬報(翌3月)'!D22</f>
        <v>日</v>
      </c>
      <c r="N42" s="119" t="str">
        <f>'旬報(翌3月)'!D23</f>
        <v>月</v>
      </c>
      <c r="O42" s="119" t="str">
        <f>'旬報(翌3月)'!D24</f>
        <v>火</v>
      </c>
      <c r="P42" s="119" t="str">
        <f>'旬報(翌3月)'!D25</f>
        <v>水</v>
      </c>
      <c r="Q42" s="119" t="str">
        <f>'旬報(翌3月)'!D36</f>
        <v>木</v>
      </c>
      <c r="R42" s="119" t="str">
        <f>'旬報(翌3月)'!D37</f>
        <v>金</v>
      </c>
      <c r="S42" s="119" t="str">
        <f>'旬報(翌3月)'!D38</f>
        <v>土</v>
      </c>
      <c r="T42" s="119" t="str">
        <f>'旬報(翌3月)'!D39</f>
        <v>日</v>
      </c>
      <c r="U42" s="119" t="str">
        <f>'旬報(翌3月)'!D40</f>
        <v>月</v>
      </c>
      <c r="V42" s="119" t="str">
        <f>'旬報(翌3月)'!D41</f>
        <v>火</v>
      </c>
      <c r="W42" s="119" t="str">
        <f>'旬報(翌3月)'!D42</f>
        <v>水</v>
      </c>
      <c r="X42" s="119" t="str">
        <f>'旬報(翌3月)'!D43</f>
        <v>木</v>
      </c>
      <c r="Y42" s="119" t="str">
        <f>'旬報(翌3月)'!D44</f>
        <v>金</v>
      </c>
      <c r="Z42" s="119" t="str">
        <f>'旬報(翌3月)'!D45</f>
        <v>土</v>
      </c>
      <c r="AA42" s="119" t="str">
        <f>'旬報(翌3月)'!D56</f>
        <v>日</v>
      </c>
      <c r="AB42" s="119" t="str">
        <f>'旬報(翌3月)'!D57</f>
        <v>月</v>
      </c>
      <c r="AC42" s="119" t="str">
        <f>'旬報(翌3月)'!D58</f>
        <v>火</v>
      </c>
      <c r="AD42" s="119" t="str">
        <f>'旬報(翌3月)'!D59</f>
        <v>水</v>
      </c>
      <c r="AE42" s="119" t="str">
        <f>'旬報(翌3月)'!D60</f>
        <v>木</v>
      </c>
      <c r="AF42" s="119" t="str">
        <f>'旬報(翌3月)'!D61</f>
        <v>金</v>
      </c>
      <c r="AG42" s="119" t="str">
        <f>'旬報(翌3月)'!D62</f>
        <v>土</v>
      </c>
      <c r="AH42" s="119" t="str">
        <f>'旬報(翌3月)'!D63</f>
        <v>日</v>
      </c>
      <c r="AI42" s="119" t="str">
        <f>'旬報(翌3月)'!D64</f>
        <v>月</v>
      </c>
      <c r="AJ42" s="119" t="str">
        <f>'旬報(翌3月)'!D65</f>
        <v>火</v>
      </c>
      <c r="AK42" s="120" t="str">
        <f>'旬報(翌3月)'!D66</f>
        <v>水</v>
      </c>
      <c r="AL42" s="72"/>
      <c r="AM42" s="72"/>
    </row>
    <row r="43" spans="2:43" ht="12.75" customHeight="1">
      <c r="B43" s="203">
        <f>B40+1</f>
        <v>3</v>
      </c>
      <c r="C43" s="204" t="s">
        <v>1</v>
      </c>
      <c r="D43" s="92" t="s">
        <v>9</v>
      </c>
      <c r="E43" s="93"/>
      <c r="F43" s="94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39"/>
      <c r="C44" s="140"/>
      <c r="D44" s="141"/>
      <c r="E44" s="142"/>
      <c r="F44" s="14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106"/>
      <c r="AM44" s="106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7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35"/>
      <c r="AD46" s="235"/>
      <c r="AE46" s="235" t="s">
        <v>106</v>
      </c>
      <c r="AF46" s="235"/>
      <c r="AG46" s="235"/>
      <c r="AH46" s="235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G47" t="s">
        <v>110</v>
      </c>
      <c r="R47" s="63"/>
      <c r="S47" s="63"/>
      <c r="T47" s="1"/>
      <c r="U47" s="235"/>
      <c r="V47" s="235"/>
      <c r="AC47" s="235"/>
      <c r="AD47" s="235"/>
      <c r="AE47" s="267"/>
      <c r="AF47" s="267"/>
      <c r="AG47" s="267"/>
      <c r="AH47" s="26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3" ht="18" customHeight="1">
      <c r="G48" t="s">
        <v>108</v>
      </c>
      <c r="R48" s="63"/>
      <c r="S48" s="63"/>
      <c r="T48" s="1"/>
      <c r="U48" s="280"/>
      <c r="V48" s="280"/>
      <c r="W48" s="1"/>
      <c r="X48" s="281"/>
      <c r="Y48" s="281"/>
      <c r="Z48" s="281"/>
      <c r="AA48" s="281"/>
      <c r="AB48" s="1"/>
      <c r="AC48" s="187"/>
      <c r="AD48" s="148"/>
      <c r="AE48" s="279" t="s">
        <v>107</v>
      </c>
      <c r="AF48" s="247"/>
      <c r="AG48" s="247"/>
      <c r="AH48" s="248"/>
      <c r="AI48" s="235"/>
      <c r="AJ48" s="235"/>
    </row>
    <row r="49" spans="7:37" ht="18" customHeight="1">
      <c r="G49" t="s">
        <v>109</v>
      </c>
      <c r="T49" s="1"/>
      <c r="U49" s="27"/>
      <c r="AC49" s="83"/>
      <c r="AD49" s="148"/>
      <c r="AE49" s="249"/>
      <c r="AF49" s="230"/>
      <c r="AG49" s="230"/>
      <c r="AH49" s="250"/>
      <c r="AI49" s="235"/>
      <c r="AJ49" s="235"/>
    </row>
    <row r="50" spans="7:37" ht="18" customHeight="1">
      <c r="G50" s="52" t="s">
        <v>111</v>
      </c>
      <c r="H50" s="161"/>
      <c r="I50" s="161"/>
      <c r="J50" s="205"/>
      <c r="K50" s="205"/>
      <c r="L50" s="205"/>
      <c r="M50" s="205"/>
      <c r="O50" s="147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51" t="s">
        <v>93</v>
      </c>
      <c r="AF50" s="252"/>
      <c r="AG50" s="252"/>
      <c r="AH50" s="253"/>
      <c r="AI50" s="257" t="s">
        <v>99</v>
      </c>
      <c r="AJ50" s="257"/>
      <c r="AK50" s="257"/>
    </row>
    <row r="51" spans="7:37" ht="18" customHeight="1" thickBot="1">
      <c r="R51" s="63"/>
      <c r="S51" s="63"/>
      <c r="T51" s="1" t="s">
        <v>64</v>
      </c>
      <c r="U51" s="267" t="str">
        <f>CONCATENATE($AN$47+$AO$47&amp;"日","/",$AQ$47+$AO$47&amp;"日")</f>
        <v>0日/0日</v>
      </c>
      <c r="V51" s="267"/>
      <c r="AE51" s="254"/>
      <c r="AF51" s="255"/>
      <c r="AG51" s="255"/>
      <c r="AH51" s="256"/>
      <c r="AI51" s="257"/>
      <c r="AJ51" s="257"/>
      <c r="AK51" s="257"/>
    </row>
    <row r="52" spans="7:37" ht="18" customHeight="1" thickBot="1">
      <c r="R52" s="63"/>
      <c r="S52" s="63"/>
      <c r="T52" s="1" t="s">
        <v>64</v>
      </c>
      <c r="U52" s="274" t="str">
        <f>IF(AN47=0,"",($AN$47+$AO$47)/($AQ$47+$AO$47))</f>
        <v/>
      </c>
      <c r="V52" s="275"/>
      <c r="W52" s="1" t="s">
        <v>69</v>
      </c>
      <c r="X52" s="276" t="str">
        <f>IF(U52="","",IF(U52&gt;=8/28,"4週8休以上",IF(U52&gt;=0.25,"4週7休以上4週8休未満",IF(U52&gt;=6/28,"4週6休以上4週7休未満","補正なし"))))</f>
        <v/>
      </c>
      <c r="Y52" s="277"/>
      <c r="Z52" s="277"/>
      <c r="AA52" s="278"/>
      <c r="AE52" s="243"/>
      <c r="AF52" s="243"/>
      <c r="AG52" s="243"/>
      <c r="AH52" s="243"/>
      <c r="AI52" s="243"/>
      <c r="AJ52" s="243"/>
    </row>
    <row r="53" spans="7:37">
      <c r="AE53" s="243"/>
      <c r="AF53" s="243"/>
      <c r="AG53" s="243"/>
      <c r="AH53" s="243"/>
      <c r="AI53" s="243"/>
      <c r="AJ53" s="243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43"/>
      <c r="AB59" s="243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43"/>
      <c r="AB63" s="243"/>
      <c r="AE63" s="63"/>
      <c r="AF63" s="63"/>
      <c r="AG63" s="1"/>
    </row>
  </sheetData>
  <mergeCells count="27">
    <mergeCell ref="B36:C36"/>
    <mergeCell ref="AE3:AG3"/>
    <mergeCell ref="AH3:AJ3"/>
    <mergeCell ref="B6:C6"/>
    <mergeCell ref="P3:R3"/>
    <mergeCell ref="T3:V3"/>
    <mergeCell ref="Y3:Z3"/>
    <mergeCell ref="AA3:AC3"/>
    <mergeCell ref="B3:D3"/>
    <mergeCell ref="E3:M3"/>
    <mergeCell ref="U47:V47"/>
    <mergeCell ref="U48:V48"/>
    <mergeCell ref="X48:AA48"/>
    <mergeCell ref="AI48:AJ49"/>
    <mergeCell ref="AC46:AD47"/>
    <mergeCell ref="AE48:AH49"/>
    <mergeCell ref="AE46:AH47"/>
    <mergeCell ref="AI52:AJ53"/>
    <mergeCell ref="AA59:AB59"/>
    <mergeCell ref="U51:V51"/>
    <mergeCell ref="AI50:AK51"/>
    <mergeCell ref="AE50:AH51"/>
    <mergeCell ref="AA63:AB63"/>
    <mergeCell ref="U52:V52"/>
    <mergeCell ref="X52:AA52"/>
    <mergeCell ref="AE52:AF53"/>
    <mergeCell ref="AG52:AH53"/>
  </mergeCells>
  <phoneticPr fontId="2"/>
  <conditionalFormatting sqref="G7:AM8">
    <cfRule type="expression" dxfId="167" priority="42">
      <formula>G$6="土"</formula>
    </cfRule>
    <cfRule type="expression" dxfId="166" priority="41">
      <formula>G$6="日"</formula>
    </cfRule>
    <cfRule type="expression" dxfId="165" priority="40">
      <formula>G$6="祝"</formula>
    </cfRule>
  </conditionalFormatting>
  <conditionalFormatting sqref="G10:AM11">
    <cfRule type="expression" dxfId="164" priority="39">
      <formula>G$9="土"</formula>
    </cfRule>
    <cfRule type="expression" dxfId="163" priority="37">
      <formula>G$9="祝"</formula>
    </cfRule>
    <cfRule type="expression" dxfId="162" priority="38">
      <formula>G$9="日"</formula>
    </cfRule>
  </conditionalFormatting>
  <conditionalFormatting sqref="G13:AM14">
    <cfRule type="expression" dxfId="161" priority="36">
      <formula>G$12="土"</formula>
    </cfRule>
    <cfRule type="expression" dxfId="160" priority="35">
      <formula>G$12="日"</formula>
    </cfRule>
    <cfRule type="expression" dxfId="159" priority="34">
      <formula>G$12="祝"</formula>
    </cfRule>
  </conditionalFormatting>
  <conditionalFormatting sqref="G16:AM17">
    <cfRule type="expression" dxfId="158" priority="33">
      <formula>G$15="土"</formula>
    </cfRule>
    <cfRule type="expression" dxfId="157" priority="32">
      <formula>G$15="日"</formula>
    </cfRule>
    <cfRule type="expression" dxfId="156" priority="31">
      <formula>G$15="祝"</formula>
    </cfRule>
  </conditionalFormatting>
  <conditionalFormatting sqref="G19:AM20">
    <cfRule type="expression" dxfId="155" priority="30">
      <formula>G$18="土"</formula>
    </cfRule>
    <cfRule type="expression" dxfId="154" priority="29">
      <formula>G$18="日"</formula>
    </cfRule>
    <cfRule type="expression" dxfId="153" priority="28">
      <formula>G$18="祝"</formula>
    </cfRule>
  </conditionalFormatting>
  <conditionalFormatting sqref="G22:AM23">
    <cfRule type="expression" dxfId="152" priority="26">
      <formula>G$21="日"</formula>
    </cfRule>
    <cfRule type="expression" dxfId="151" priority="25">
      <formula>G$21="祝"</formula>
    </cfRule>
    <cfRule type="expression" dxfId="150" priority="27">
      <formula>G$21="土"</formula>
    </cfRule>
  </conditionalFormatting>
  <conditionalFormatting sqref="G25:AM26">
    <cfRule type="expression" dxfId="149" priority="23">
      <formula>G$24="日"</formula>
    </cfRule>
    <cfRule type="expression" dxfId="148" priority="24">
      <formula>G$24="土"</formula>
    </cfRule>
    <cfRule type="expression" dxfId="147" priority="22">
      <formula>G$24="祝"</formula>
    </cfRule>
  </conditionalFormatting>
  <conditionalFormatting sqref="G28:AM29">
    <cfRule type="expression" dxfId="146" priority="21">
      <formula>G$27="土"</formula>
    </cfRule>
    <cfRule type="expression" dxfId="145" priority="20">
      <formula>G$27="日"</formula>
    </cfRule>
    <cfRule type="expression" dxfId="144" priority="19">
      <formula>G$27="祝"</formula>
    </cfRule>
  </conditionalFormatting>
  <conditionalFormatting sqref="G31:AM32">
    <cfRule type="expression" dxfId="143" priority="18">
      <formula>G$30="土"</formula>
    </cfRule>
    <cfRule type="expression" dxfId="142" priority="17">
      <formula>G$30="日"</formula>
    </cfRule>
    <cfRule type="expression" dxfId="141" priority="16">
      <formula>G$30="祝"</formula>
    </cfRule>
  </conditionalFormatting>
  <conditionalFormatting sqref="G34:AM35">
    <cfRule type="expression" dxfId="140" priority="15">
      <formula>G$33="土"</formula>
    </cfRule>
    <cfRule type="expression" dxfId="139" priority="14">
      <formula>G$33="日"</formula>
    </cfRule>
    <cfRule type="expression" dxfId="138" priority="13">
      <formula>G$33="祝"</formula>
    </cfRule>
  </conditionalFormatting>
  <conditionalFormatting sqref="G37:AM38">
    <cfRule type="expression" dxfId="137" priority="12">
      <formula>G$36="土"</formula>
    </cfRule>
    <cfRule type="expression" dxfId="136" priority="11">
      <formula>G$36="日"</formula>
    </cfRule>
    <cfRule type="expression" dxfId="135" priority="10">
      <formula>G$36="祝"</formula>
    </cfRule>
  </conditionalFormatting>
  <conditionalFormatting sqref="G40:AM41">
    <cfRule type="expression" dxfId="134" priority="9">
      <formula>G$39="土"</formula>
    </cfRule>
    <cfRule type="expression" dxfId="133" priority="7">
      <formula>G$39="祝"</formula>
    </cfRule>
    <cfRule type="expression" dxfId="132" priority="8">
      <formula>G$39="日"</formula>
    </cfRule>
  </conditionalFormatting>
  <conditionalFormatting sqref="G43:AM44">
    <cfRule type="expression" dxfId="131" priority="6">
      <formula>G$42="土"</formula>
    </cfRule>
    <cfRule type="expression" dxfId="130" priority="5">
      <formula>G$42="日"</formula>
    </cfRule>
    <cfRule type="expression" dxfId="129" priority="4">
      <formula>G$42="祝"</formula>
    </cfRule>
  </conditionalFormatting>
  <conditionalFormatting sqref="AC48">
    <cfRule type="expression" dxfId="128" priority="2">
      <formula>$AC$48="ＮＧ"</formula>
    </cfRule>
  </conditionalFormatting>
  <conditionalFormatting sqref="AI48">
    <cfRule type="expression" dxfId="127" priority="3">
      <formula>$AH$46="ＮＧ"</formula>
    </cfRule>
  </conditionalFormatting>
  <conditionalFormatting sqref="AI52">
    <cfRule type="expression" dxfId="126" priority="43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00000000-0002-0000-0200-00000000000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38</vt:i4>
      </vt:variant>
    </vt:vector>
  </HeadingPairs>
  <TitlesOfParts>
    <vt:vector size="64" baseType="lpstr">
      <vt:lpstr>はじめにお読みください</vt:lpstr>
      <vt:lpstr>初期入力</vt:lpstr>
      <vt:lpstr>（R8.4.13～）休日等取得実績書</vt:lpstr>
      <vt:lpstr>（R8.4.13～）休日等取得実績書【記入例】</vt:lpstr>
      <vt:lpstr>（R7.5.1～）休日等取得実績書</vt:lpstr>
      <vt:lpstr>（R7.5.1～）休日等取得実績書【記入例】</vt:lpstr>
      <vt:lpstr>（R6.5.1～）休日等取得実績書 </vt:lpstr>
      <vt:lpstr>（R6.5.1～）休日等取得実績書【記入例】</vt:lpstr>
      <vt:lpstr>（R5.11.1～）休日等取得実績書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（R5.11.1～）休日等取得実績書【記入例】 </vt:lpstr>
      <vt:lpstr>（R5.8.15～）休日等取得計画（実績）書</vt:lpstr>
      <vt:lpstr>（R5.8.15～）休日等取得実績書【記入例】</vt:lpstr>
      <vt:lpstr>ｶﾚﾝﾀﾞｰ</vt:lpstr>
      <vt:lpstr>'（R5.11.1～）休日等取得実績書'!Print_Area</vt:lpstr>
      <vt:lpstr>'（R5.11.1～）休日等取得実績書【記入例】 '!Print_Area</vt:lpstr>
      <vt:lpstr>'（R5.8.15～）休日等取得計画（実績）書'!Print_Area</vt:lpstr>
      <vt:lpstr>'（R5.8.15～）休日等取得実績書【記入例】'!Print_Area</vt:lpstr>
      <vt:lpstr>'（R6.5.1～）休日等取得実績書 '!Print_Area</vt:lpstr>
      <vt:lpstr>'（R6.5.1～）休日等取得実績書【記入例】'!Print_Area</vt:lpstr>
      <vt:lpstr>'（R7.5.1～）休日等取得実績書'!Print_Area</vt:lpstr>
      <vt:lpstr>'（R7.5.1～）休日等取得実績書【記入例】'!Print_Area</vt:lpstr>
      <vt:lpstr>'（R8.4.13～）休日等取得実績書'!Print_Area</vt:lpstr>
      <vt:lpstr>'（R8.4.13～）休日等取得実績書【記入例】'!Print_Area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山畔康嗣</dc:creator>
  <cp:lastModifiedBy>森　拓人</cp:lastModifiedBy>
  <cp:lastPrinted>2026-04-03T05:20:07Z</cp:lastPrinted>
  <dcterms:created xsi:type="dcterms:W3CDTF">2017-12-11T04:11:28Z</dcterms:created>
  <dcterms:modified xsi:type="dcterms:W3CDTF">2026-04-03T08:54:13Z</dcterms:modified>
</cp:coreProperties>
</file>